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Расчет" sheetId="1" r:id="rId1"/>
    <sheet name="Лист2" sheetId="2" r:id="rId2"/>
    <sheet name="Лист3" sheetId="3" r:id="rId3"/>
  </sheets>
  <definedNames>
    <definedName name="vl_par">'Расчет'!$BI$3:$BM$14</definedName>
  </definedNames>
  <calcPr fullCalcOnLoad="1"/>
</workbook>
</file>

<file path=xl/sharedStrings.xml><?xml version="1.0" encoding="utf-8"?>
<sst xmlns="http://schemas.openxmlformats.org/spreadsheetml/2006/main" count="111" uniqueCount="84">
  <si>
    <t>Узлы</t>
  </si>
  <si>
    <t>Наименование</t>
  </si>
  <si>
    <t>Мощность ТП</t>
  </si>
  <si>
    <t>Pн, МВт</t>
  </si>
  <si>
    <t>Qн, Мвар</t>
  </si>
  <si>
    <t>Связь с узлом</t>
  </si>
  <si>
    <t xml:space="preserve">№ оп. </t>
  </si>
  <si>
    <t>L, км</t>
  </si>
  <si>
    <t>R, Ом</t>
  </si>
  <si>
    <t>X, Ом</t>
  </si>
  <si>
    <t>Марка провода</t>
  </si>
  <si>
    <t>Uн, кВ</t>
  </si>
  <si>
    <t>Uк, кВ</t>
  </si>
  <si>
    <t>∆U, кВ</t>
  </si>
  <si>
    <t>j∆U, кВ</t>
  </si>
  <si>
    <t>Фидер</t>
  </si>
  <si>
    <t>Pк, МВт</t>
  </si>
  <si>
    <t>Qк, МВар</t>
  </si>
  <si>
    <t>∆P, МВт</t>
  </si>
  <si>
    <t>∆Q, МВар</t>
  </si>
  <si>
    <t>Pнач., МВт</t>
  </si>
  <si>
    <t>Qнач., кВар</t>
  </si>
  <si>
    <t>∆U, %</t>
  </si>
  <si>
    <t>Iн, А</t>
  </si>
  <si>
    <t>Марка</t>
  </si>
  <si>
    <t>Сечение</t>
  </si>
  <si>
    <t>r, Ом/км</t>
  </si>
  <si>
    <t>х, Ом/км</t>
  </si>
  <si>
    <t>I  доп.</t>
  </si>
  <si>
    <t>АС</t>
  </si>
  <si>
    <t>b, мкСм</t>
  </si>
  <si>
    <t>g, мкСм</t>
  </si>
  <si>
    <t>+</t>
  </si>
  <si>
    <t>Параметры ВЛ, КЛ, СИП</t>
  </si>
  <si>
    <t>ТП-69/1</t>
  </si>
  <si>
    <t>ТП-68</t>
  </si>
  <si>
    <t>ТП-68/6</t>
  </si>
  <si>
    <t>ТП-68/7</t>
  </si>
  <si>
    <t>ТП-68/8</t>
  </si>
  <si>
    <t>ТП-62</t>
  </si>
  <si>
    <t>ТП-68/9</t>
  </si>
  <si>
    <t>ТП-68/10</t>
  </si>
  <si>
    <t>ТП-68/17</t>
  </si>
  <si>
    <t>ТП-68/18</t>
  </si>
  <si>
    <t>ТП-68/11</t>
  </si>
  <si>
    <t>ТП-68/12</t>
  </si>
  <si>
    <t>ТП-68/1</t>
  </si>
  <si>
    <t>ТП-68/4</t>
  </si>
  <si>
    <t>ТП-68/5</t>
  </si>
  <si>
    <t>ТП-68/2</t>
  </si>
  <si>
    <t>ТП-68/3</t>
  </si>
  <si>
    <t>ТП-68/13</t>
  </si>
  <si>
    <t>ТП-68/14</t>
  </si>
  <si>
    <t>ТП-67/1</t>
  </si>
  <si>
    <t>ТП-67/2</t>
  </si>
  <si>
    <t>ТП-67/3</t>
  </si>
  <si>
    <t>ТП-60</t>
  </si>
  <si>
    <t>ТП-60/4</t>
  </si>
  <si>
    <t>ТП-63/4</t>
  </si>
  <si>
    <t>ТП-63</t>
  </si>
  <si>
    <t>ТП-65/1</t>
  </si>
  <si>
    <t>ТП-65</t>
  </si>
  <si>
    <t>ТП-66/1</t>
  </si>
  <si>
    <t>ТП</t>
  </si>
  <si>
    <t>Sтп, кВА</t>
  </si>
  <si>
    <t>P, кВт</t>
  </si>
  <si>
    <t>Q, кВт</t>
  </si>
  <si>
    <t xml:space="preserve">ТП-Х.Н. </t>
  </si>
  <si>
    <t>Uном, кВ</t>
  </si>
  <si>
    <t>ТП1</t>
  </si>
  <si>
    <t>Лозовая ф.2</t>
  </si>
  <si>
    <t>ТП2</t>
  </si>
  <si>
    <t>ТП9</t>
  </si>
  <si>
    <t>ТП4</t>
  </si>
  <si>
    <t>ТП3</t>
  </si>
  <si>
    <t>ТП5</t>
  </si>
  <si>
    <t>ТП6</t>
  </si>
  <si>
    <t>max кол. итераций:</t>
  </si>
  <si>
    <t>Присоединение</t>
  </si>
  <si>
    <t>Сост. ветв</t>
  </si>
  <si>
    <t>sta</t>
  </si>
  <si>
    <r>
      <t>U</t>
    </r>
    <r>
      <rPr>
        <b/>
        <vertAlign val="subscript"/>
        <sz val="11"/>
        <color indexed="19"/>
        <rFont val="Calibri"/>
        <family val="2"/>
      </rPr>
      <t>iter</t>
    </r>
    <r>
      <rPr>
        <b/>
        <sz val="11"/>
        <color indexed="19"/>
        <rFont val="Calibri"/>
        <family val="2"/>
      </rPr>
      <t>, кВ</t>
    </r>
  </si>
  <si>
    <t>ID нагрузки</t>
  </si>
  <si>
    <t>СИП3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</si>
</sst>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b/>
      <sz val="11"/>
      <color indexed="9"/>
      <name val="Calibri"/>
      <family val="2"/>
    </font>
    <font>
      <b/>
      <vertAlign val="subscript"/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7499799728393555"/>
      <name val="Calibri"/>
      <family val="2"/>
    </font>
    <font>
      <b/>
      <sz val="11"/>
      <color theme="2" tint="-0.7499799728393555"/>
      <name val="Calibri"/>
      <family val="2"/>
    </font>
    <font>
      <b/>
      <i/>
      <sz val="16"/>
      <color theme="1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32" fillId="19" borderId="11" xfId="0" applyFont="1" applyFill="1" applyBorder="1" applyAlignment="1">
      <alignment horizontal="center"/>
    </xf>
    <xf numFmtId="0" fontId="32" fillId="19" borderId="11" xfId="0" applyFont="1" applyFill="1" applyBorder="1" applyAlignment="1">
      <alignment/>
    </xf>
    <xf numFmtId="0" fontId="32" fillId="0" borderId="0" xfId="0" applyFont="1" applyAlignment="1">
      <alignment/>
    </xf>
    <xf numFmtId="0" fontId="32" fillId="19" borderId="10" xfId="0" applyFont="1" applyFill="1" applyBorder="1" applyAlignment="1">
      <alignment/>
    </xf>
    <xf numFmtId="0" fontId="32" fillId="19" borderId="0" xfId="0" applyFont="1" applyFill="1" applyBorder="1" applyAlignment="1">
      <alignment/>
    </xf>
    <xf numFmtId="49" fontId="0" fillId="33" borderId="12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1" fillId="19" borderId="0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19" borderId="12" xfId="0" applyFill="1" applyBorder="1" applyAlignment="1">
      <alignment/>
    </xf>
    <xf numFmtId="0" fontId="41" fillId="19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2" fontId="32" fillId="19" borderId="12" xfId="0" applyNumberFormat="1" applyFont="1" applyFill="1" applyBorder="1" applyAlignment="1">
      <alignment/>
    </xf>
    <xf numFmtId="0" fontId="32" fillId="19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19" borderId="14" xfId="0" applyFill="1" applyBorder="1" applyAlignment="1">
      <alignment/>
    </xf>
    <xf numFmtId="0" fontId="7" fillId="19" borderId="14" xfId="0" applyFont="1" applyFill="1" applyBorder="1" applyAlignment="1">
      <alignment horizontal="center"/>
    </xf>
    <xf numFmtId="2" fontId="32" fillId="19" borderId="16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 horizontal="left"/>
    </xf>
    <xf numFmtId="0" fontId="32" fillId="35" borderId="0" xfId="0" applyFont="1" applyFill="1" applyAlignment="1">
      <alignment/>
    </xf>
    <xf numFmtId="164" fontId="0" fillId="35" borderId="0" xfId="0" applyNumberFormat="1" applyFill="1" applyAlignment="1">
      <alignment horizontal="center"/>
    </xf>
    <xf numFmtId="0" fontId="42" fillId="35" borderId="17" xfId="0" applyFont="1" applyFill="1" applyBorder="1" applyAlignment="1">
      <alignment horizontal="center" vertical="center" wrapText="1"/>
    </xf>
    <xf numFmtId="164" fontId="41" fillId="36" borderId="10" xfId="0" applyNumberFormat="1" applyFont="1" applyFill="1" applyBorder="1" applyAlignment="1">
      <alignment horizontal="center" vertical="center"/>
    </xf>
    <xf numFmtId="164" fontId="41" fillId="36" borderId="0" xfId="0" applyNumberFormat="1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/>
    </xf>
    <xf numFmtId="0" fontId="43" fillId="35" borderId="19" xfId="0" applyFont="1" applyFill="1" applyBorder="1" applyAlignment="1">
      <alignment/>
    </xf>
    <xf numFmtId="164" fontId="44" fillId="37" borderId="10" xfId="0" applyNumberFormat="1" applyFont="1" applyFill="1" applyBorder="1" applyAlignment="1">
      <alignment horizontal="center" vertical="center"/>
    </xf>
    <xf numFmtId="164" fontId="44" fillId="37" borderId="20" xfId="0" applyNumberFormat="1" applyFont="1" applyFill="1" applyBorder="1" applyAlignment="1">
      <alignment horizontal="center" vertical="center"/>
    </xf>
    <xf numFmtId="164" fontId="44" fillId="37" borderId="0" xfId="0" applyNumberFormat="1" applyFont="1" applyFill="1" applyBorder="1" applyAlignment="1">
      <alignment horizontal="center" vertical="center"/>
    </xf>
    <xf numFmtId="164" fontId="44" fillId="37" borderId="21" xfId="0" applyNumberFormat="1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left"/>
    </xf>
    <xf numFmtId="0" fontId="41" fillId="8" borderId="14" xfId="0" applyFont="1" applyFill="1" applyBorder="1" applyAlignment="1">
      <alignment/>
    </xf>
    <xf numFmtId="49" fontId="41" fillId="8" borderId="11" xfId="0" applyNumberFormat="1" applyFont="1" applyFill="1" applyBorder="1" applyAlignment="1">
      <alignment horizontal="left"/>
    </xf>
    <xf numFmtId="0" fontId="41" fillId="8" borderId="11" xfId="0" applyFont="1" applyFill="1" applyBorder="1" applyAlignment="1">
      <alignment/>
    </xf>
    <xf numFmtId="49" fontId="41" fillId="8" borderId="12" xfId="0" applyNumberFormat="1" applyFont="1" applyFill="1" applyBorder="1" applyAlignment="1">
      <alignment horizontal="left"/>
    </xf>
    <xf numFmtId="0" fontId="41" fillId="8" borderId="12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2" xfId="0" applyFill="1" applyBorder="1" applyAlignment="1">
      <alignment/>
    </xf>
    <xf numFmtId="164" fontId="41" fillId="38" borderId="10" xfId="0" applyNumberFormat="1" applyFont="1" applyFill="1" applyBorder="1" applyAlignment="1">
      <alignment horizontal="center"/>
    </xf>
    <xf numFmtId="164" fontId="41" fillId="38" borderId="20" xfId="0" applyNumberFormat="1" applyFont="1" applyFill="1" applyBorder="1" applyAlignment="1">
      <alignment horizontal="center"/>
    </xf>
    <xf numFmtId="164" fontId="41" fillId="38" borderId="0" xfId="0" applyNumberFormat="1" applyFont="1" applyFill="1" applyBorder="1" applyAlignment="1">
      <alignment horizontal="center"/>
    </xf>
    <xf numFmtId="164" fontId="41" fillId="38" borderId="21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2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42" fillId="19" borderId="24" xfId="0" applyFont="1" applyFill="1" applyBorder="1" applyAlignment="1">
      <alignment horizontal="center" vertical="center" wrapText="1"/>
    </xf>
    <xf numFmtId="0" fontId="42" fillId="19" borderId="25" xfId="0" applyFont="1" applyFill="1" applyBorder="1" applyAlignment="1">
      <alignment horizontal="center" vertical="center"/>
    </xf>
    <xf numFmtId="164" fontId="42" fillId="37" borderId="18" xfId="0" applyNumberFormat="1" applyFont="1" applyFill="1" applyBorder="1" applyAlignment="1">
      <alignment horizontal="center" vertical="center" wrapText="1"/>
    </xf>
    <xf numFmtId="164" fontId="42" fillId="37" borderId="19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/>
    </xf>
    <xf numFmtId="49" fontId="41" fillId="8" borderId="16" xfId="0" applyNumberFormat="1" applyFont="1" applyFill="1" applyBorder="1" applyAlignment="1">
      <alignment horizontal="left"/>
    </xf>
    <xf numFmtId="0" fontId="41" fillId="8" borderId="1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8" borderId="16" xfId="0" applyFill="1" applyBorder="1" applyAlignment="1">
      <alignment/>
    </xf>
    <xf numFmtId="0" fontId="32" fillId="19" borderId="12" xfId="0" applyFont="1" applyFill="1" applyBorder="1" applyAlignment="1">
      <alignment horizontal="center"/>
    </xf>
    <xf numFmtId="164" fontId="32" fillId="19" borderId="16" xfId="0" applyNumberFormat="1" applyFont="1" applyFill="1" applyBorder="1" applyAlignment="1">
      <alignment/>
    </xf>
    <xf numFmtId="164" fontId="32" fillId="19" borderId="12" xfId="0" applyNumberFormat="1" applyFont="1" applyFill="1" applyBorder="1" applyAlignment="1">
      <alignment/>
    </xf>
    <xf numFmtId="164" fontId="41" fillId="19" borderId="10" xfId="0" applyNumberFormat="1" applyFont="1" applyFill="1" applyBorder="1" applyAlignment="1">
      <alignment horizontal="center"/>
    </xf>
    <xf numFmtId="0" fontId="33" fillId="39" borderId="12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8" xfId="0" applyFill="1" applyBorder="1" applyAlignment="1">
      <alignment/>
    </xf>
    <xf numFmtId="0" fontId="32" fillId="19" borderId="29" xfId="0" applyFont="1" applyFill="1" applyBorder="1" applyAlignment="1">
      <alignment horizontal="center"/>
    </xf>
    <xf numFmtId="49" fontId="41" fillId="8" borderId="29" xfId="0" applyNumberFormat="1" applyFont="1" applyFill="1" applyBorder="1" applyAlignment="1">
      <alignment horizontal="left"/>
    </xf>
    <xf numFmtId="0" fontId="41" fillId="8" borderId="29" xfId="0" applyFont="1" applyFill="1" applyBorder="1" applyAlignment="1">
      <alignment/>
    </xf>
    <xf numFmtId="164" fontId="32" fillId="19" borderId="29" xfId="0" applyNumberFormat="1" applyFont="1" applyFill="1" applyBorder="1" applyAlignment="1">
      <alignment/>
    </xf>
    <xf numFmtId="0" fontId="32" fillId="19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34" borderId="30" xfId="0" applyFill="1" applyBorder="1" applyAlignment="1">
      <alignment/>
    </xf>
    <xf numFmtId="0" fontId="0" fillId="8" borderId="29" xfId="0" applyFill="1" applyBorder="1" applyAlignment="1">
      <alignment/>
    </xf>
    <xf numFmtId="0" fontId="0" fillId="19" borderId="29" xfId="0" applyFill="1" applyBorder="1" applyAlignment="1">
      <alignment/>
    </xf>
    <xf numFmtId="0" fontId="7" fillId="19" borderId="29" xfId="0" applyFont="1" applyFill="1" applyBorder="1" applyAlignment="1">
      <alignment horizontal="center"/>
    </xf>
    <xf numFmtId="0" fontId="41" fillId="19" borderId="28" xfId="0" applyFont="1" applyFill="1" applyBorder="1" applyAlignment="1">
      <alignment horizontal="center"/>
    </xf>
    <xf numFmtId="164" fontId="44" fillId="37" borderId="28" xfId="0" applyNumberFormat="1" applyFont="1" applyFill="1" applyBorder="1" applyAlignment="1">
      <alignment horizontal="center" vertical="center"/>
    </xf>
    <xf numFmtId="164" fontId="44" fillId="37" borderId="31" xfId="0" applyNumberFormat="1" applyFont="1" applyFill="1" applyBorder="1" applyAlignment="1">
      <alignment horizontal="center" vertical="center"/>
    </xf>
    <xf numFmtId="164" fontId="41" fillId="36" borderId="28" xfId="0" applyNumberFormat="1" applyFont="1" applyFill="1" applyBorder="1" applyAlignment="1">
      <alignment horizontal="center" vertical="center"/>
    </xf>
    <xf numFmtId="164" fontId="41" fillId="38" borderId="28" xfId="0" applyNumberFormat="1" applyFont="1" applyFill="1" applyBorder="1" applyAlignment="1">
      <alignment horizontal="center"/>
    </xf>
    <xf numFmtId="164" fontId="41" fillId="38" borderId="31" xfId="0" applyNumberFormat="1" applyFont="1" applyFill="1" applyBorder="1" applyAlignment="1">
      <alignment horizontal="center"/>
    </xf>
    <xf numFmtId="0" fontId="32" fillId="35" borderId="32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/>
    </xf>
    <xf numFmtId="0" fontId="42" fillId="19" borderId="24" xfId="0" applyFont="1" applyFill="1" applyBorder="1" applyAlignment="1">
      <alignment horizontal="center" vertical="center"/>
    </xf>
    <xf numFmtId="164" fontId="42" fillId="19" borderId="24" xfId="0" applyNumberFormat="1" applyFont="1" applyFill="1" applyBorder="1" applyAlignment="1">
      <alignment horizontal="center" vertical="center" wrapText="1"/>
    </xf>
    <xf numFmtId="0" fontId="42" fillId="8" borderId="24" xfId="0" applyFont="1" applyFill="1" applyBorder="1" applyAlignment="1">
      <alignment horizontal="center" vertical="center"/>
    </xf>
    <xf numFmtId="0" fontId="42" fillId="8" borderId="24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32" xfId="0" applyFont="1" applyFill="1" applyBorder="1" applyAlignment="1">
      <alignment horizontal="center" vertical="center" wrapText="1"/>
    </xf>
    <xf numFmtId="164" fontId="42" fillId="36" borderId="25" xfId="0" applyNumberFormat="1" applyFont="1" applyFill="1" applyBorder="1" applyAlignment="1">
      <alignment horizontal="center" vertical="center" wrapText="1"/>
    </xf>
    <xf numFmtId="164" fontId="42" fillId="36" borderId="24" xfId="0" applyNumberFormat="1" applyFont="1" applyFill="1" applyBorder="1" applyAlignment="1">
      <alignment horizontal="center" vertical="center" wrapText="1"/>
    </xf>
    <xf numFmtId="164" fontId="42" fillId="38" borderId="24" xfId="0" applyNumberFormat="1" applyFont="1" applyFill="1" applyBorder="1" applyAlignment="1">
      <alignment horizontal="center" vertical="center" wrapText="1"/>
    </xf>
    <xf numFmtId="164" fontId="42" fillId="38" borderId="24" xfId="0" applyNumberFormat="1" applyFont="1" applyFill="1" applyBorder="1" applyAlignment="1">
      <alignment horizontal="center" vertical="center"/>
    </xf>
    <xf numFmtId="164" fontId="41" fillId="38" borderId="24" xfId="0" applyNumberFormat="1" applyFont="1" applyFill="1" applyBorder="1" applyAlignment="1">
      <alignment horizontal="center"/>
    </xf>
    <xf numFmtId="164" fontId="42" fillId="38" borderId="24" xfId="0" applyNumberFormat="1" applyFont="1" applyFill="1" applyBorder="1" applyAlignment="1">
      <alignment horizontal="center" vertical="center" wrapText="1"/>
    </xf>
    <xf numFmtId="164" fontId="42" fillId="38" borderId="17" xfId="0" applyNumberFormat="1" applyFont="1" applyFill="1" applyBorder="1" applyAlignment="1">
      <alignment horizontal="center" vertical="center" wrapText="1"/>
    </xf>
    <xf numFmtId="164" fontId="42" fillId="38" borderId="33" xfId="0" applyNumberFormat="1" applyFont="1" applyFill="1" applyBorder="1" applyAlignment="1">
      <alignment horizontal="center" vertical="center" wrapText="1"/>
    </xf>
    <xf numFmtId="0" fontId="42" fillId="19" borderId="25" xfId="0" applyFont="1" applyFill="1" applyBorder="1" applyAlignment="1">
      <alignment horizontal="center" vertical="center" wrapText="1"/>
    </xf>
    <xf numFmtId="0" fontId="45" fillId="19" borderId="34" xfId="0" applyFont="1" applyFill="1" applyBorder="1" applyAlignment="1">
      <alignment horizontal="center"/>
    </xf>
    <xf numFmtId="0" fontId="45" fillId="19" borderId="35" xfId="0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0" fillId="35" borderId="0" xfId="0" applyNumberFormat="1" applyFill="1" applyAlignment="1">
      <alignment horizontal="center"/>
    </xf>
    <xf numFmtId="0" fontId="42" fillId="38" borderId="24" xfId="0" applyNumberFormat="1" applyFont="1" applyFill="1" applyBorder="1" applyAlignment="1">
      <alignment horizontal="center" vertical="center" wrapText="1"/>
    </xf>
    <xf numFmtId="0" fontId="41" fillId="38" borderId="10" xfId="0" applyNumberFormat="1" applyFont="1" applyFill="1" applyBorder="1" applyAlignment="1">
      <alignment horizontal="center"/>
    </xf>
    <xf numFmtId="0" fontId="41" fillId="38" borderId="0" xfId="0" applyNumberFormat="1" applyFont="1" applyFill="1" applyBorder="1" applyAlignment="1">
      <alignment horizontal="center"/>
    </xf>
    <xf numFmtId="0" fontId="41" fillId="38" borderId="2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42" fillId="8" borderId="24" xfId="0" applyNumberFormat="1" applyFont="1" applyFill="1" applyBorder="1" applyAlignment="1">
      <alignment horizontal="center" vertical="center" wrapText="1"/>
    </xf>
    <xf numFmtId="164" fontId="44" fillId="8" borderId="14" xfId="0" applyNumberFormat="1" applyFont="1" applyFill="1" applyBorder="1" applyAlignment="1">
      <alignment/>
    </xf>
    <xf numFmtId="164" fontId="44" fillId="8" borderId="12" xfId="0" applyNumberFormat="1" applyFont="1" applyFill="1" applyBorder="1" applyAlignment="1">
      <alignment/>
    </xf>
    <xf numFmtId="164" fontId="44" fillId="8" borderId="16" xfId="0" applyNumberFormat="1" applyFont="1" applyFill="1" applyBorder="1" applyAlignment="1">
      <alignment/>
    </xf>
    <xf numFmtId="164" fontId="44" fillId="8" borderId="29" xfId="0" applyNumberFormat="1" applyFont="1" applyFill="1" applyBorder="1" applyAlignment="1">
      <alignment/>
    </xf>
    <xf numFmtId="0" fontId="33" fillId="39" borderId="37" xfId="0" applyFont="1" applyFill="1" applyBorder="1" applyAlignment="1">
      <alignment horizontal="center" vertical="center"/>
    </xf>
    <xf numFmtId="0" fontId="33" fillId="39" borderId="38" xfId="0" applyFont="1" applyFill="1" applyBorder="1" applyAlignment="1">
      <alignment horizontal="center" vertical="center"/>
    </xf>
    <xf numFmtId="0" fontId="33" fillId="39" borderId="35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</xdr:row>
      <xdr:rowOff>38100</xdr:rowOff>
    </xdr:from>
    <xdr:ext cx="1457325" cy="485775"/>
    <xdr:sp macro="[0]!Расчет">
      <xdr:nvSpPr>
        <xdr:cNvPr id="1" name="Прямоугольник 2"/>
        <xdr:cNvSpPr>
          <a:spLocks/>
        </xdr:cNvSpPr>
      </xdr:nvSpPr>
      <xdr:spPr>
        <a:xfrm>
          <a:off x="9001125" y="552450"/>
          <a:ext cx="1457325" cy="4857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Определить параметры</a:t>
          </a:r>
        </a:p>
      </xdr:txBody>
    </xdr:sp>
    <xdr:clientData/>
  </xdr:oneCellAnchor>
  <xdr:oneCellAnchor>
    <xdr:from>
      <xdr:col>6</xdr:col>
      <xdr:colOff>523875</xdr:colOff>
      <xdr:row>1</xdr:row>
      <xdr:rowOff>66675</xdr:rowOff>
    </xdr:from>
    <xdr:ext cx="1190625" cy="485775"/>
    <xdr:sp macro="[0]!saveRastr">
      <xdr:nvSpPr>
        <xdr:cNvPr id="2" name="Прямоугольник 4"/>
        <xdr:cNvSpPr>
          <a:spLocks/>
        </xdr:cNvSpPr>
      </xdr:nvSpPr>
      <xdr:spPr>
        <a:xfrm>
          <a:off x="1962150" y="581025"/>
          <a:ext cx="1190625" cy="4857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Сохранить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формате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*.rg2 </a:t>
          </a:r>
        </a:p>
      </xdr:txBody>
    </xdr:sp>
    <xdr:clientData/>
  </xdr:oneCellAnchor>
  <xdr:oneCellAnchor>
    <xdr:from>
      <xdr:col>13</xdr:col>
      <xdr:colOff>38100</xdr:colOff>
      <xdr:row>0</xdr:row>
      <xdr:rowOff>19050</xdr:rowOff>
    </xdr:from>
    <xdr:ext cx="1143000" cy="485775"/>
    <xdr:sp macro="[0]!raschet">
      <xdr:nvSpPr>
        <xdr:cNvPr id="3" name="Прямоугольник 3"/>
        <xdr:cNvSpPr>
          <a:spLocks/>
        </xdr:cNvSpPr>
      </xdr:nvSpPr>
      <xdr:spPr>
        <a:xfrm>
          <a:off x="3962400" y="19050"/>
          <a:ext cx="1143000" cy="485775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Расчет режима</a:t>
          </a:r>
        </a:p>
      </xdr:txBody>
    </xdr:sp>
    <xdr:clientData/>
  </xdr:oneCellAnchor>
  <xdr:oneCellAnchor>
    <xdr:from>
      <xdr:col>33</xdr:col>
      <xdr:colOff>19050</xdr:colOff>
      <xdr:row>0</xdr:row>
      <xdr:rowOff>76200</xdr:rowOff>
    </xdr:from>
    <xdr:ext cx="1009650" cy="285750"/>
    <xdr:sp macro="[0]!o_progr">
      <xdr:nvSpPr>
        <xdr:cNvPr id="4" name="Прямоугольник 6"/>
        <xdr:cNvSpPr>
          <a:spLocks/>
        </xdr:cNvSpPr>
      </xdr:nvSpPr>
      <xdr:spPr>
        <a:xfrm>
          <a:off x="9020175" y="76200"/>
          <a:ext cx="10096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программе</a:t>
          </a:r>
        </a:p>
      </xdr:txBody>
    </xdr:sp>
    <xdr:clientData/>
  </xdr:oneCellAnchor>
  <xdr:oneCellAnchor>
    <xdr:from>
      <xdr:col>13</xdr:col>
      <xdr:colOff>19050</xdr:colOff>
      <xdr:row>1</xdr:row>
      <xdr:rowOff>85725</xdr:rowOff>
    </xdr:from>
    <xdr:ext cx="1181100" cy="495300"/>
    <xdr:sp macro="[0]!rgRastr">
      <xdr:nvSpPr>
        <xdr:cNvPr id="5" name="Прямоугольник 7"/>
        <xdr:cNvSpPr>
          <a:spLocks/>
        </xdr:cNvSpPr>
      </xdr:nvSpPr>
      <xdr:spPr>
        <a:xfrm>
          <a:off x="3943350" y="600075"/>
          <a:ext cx="1181100" cy="4953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72000" tIns="45720" rIns="72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Расчет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режима через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Rastr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O19"/>
  <sheetViews>
    <sheetView tabSelected="1" zoomScale="85" zoomScaleNormal="85" zoomScalePageLayoutView="0" workbookViewId="0" topLeftCell="K1">
      <pane ySplit="3" topLeftCell="A4" activePane="bottomLeft" state="frozen"/>
      <selection pane="topLeft" activeCell="A1" sqref="A1"/>
      <selection pane="bottomLeft" activeCell="Q20" sqref="Q20"/>
    </sheetView>
  </sheetViews>
  <sheetFormatPr defaultColWidth="9.140625" defaultRowHeight="15" outlineLevelCol="1"/>
  <cols>
    <col min="1" max="1" width="4.421875" style="0" hidden="1" customWidth="1"/>
    <col min="2" max="2" width="9.140625" style="0" hidden="1" customWidth="1"/>
    <col min="3" max="3" width="11.7109375" style="0" hidden="1" customWidth="1"/>
    <col min="4" max="4" width="14.28125" style="0" customWidth="1"/>
    <col min="5" max="5" width="7.57421875" style="0" hidden="1" customWidth="1"/>
    <col min="6" max="6" width="7.28125" style="0" customWidth="1"/>
    <col min="7" max="7" width="8.140625" style="0" customWidth="1"/>
    <col min="8" max="8" width="10.421875" style="0" hidden="1" customWidth="1"/>
    <col min="9" max="9" width="5.421875" style="0" customWidth="1"/>
    <col min="10" max="10" width="8.00390625" style="1" customWidth="1"/>
    <col min="11" max="11" width="9.140625" style="2" customWidth="1"/>
    <col min="12" max="12" width="6.57421875" style="2" customWidth="1"/>
    <col min="13" max="13" width="8.28125" style="6" hidden="1" customWidth="1"/>
    <col min="14" max="14" width="17.140625" style="3" customWidth="1"/>
    <col min="15" max="15" width="7.28125" style="0" customWidth="1"/>
    <col min="16" max="16" width="8.00390625" style="10" customWidth="1"/>
    <col min="17" max="17" width="7.8515625" style="10" customWidth="1"/>
    <col min="18" max="21" width="9.140625" style="10" hidden="1" customWidth="1"/>
    <col min="22" max="26" width="9.140625" style="0" hidden="1" customWidth="1"/>
    <col min="27" max="27" width="2.8515625" style="0" hidden="1" customWidth="1"/>
    <col min="28" max="28" width="5.8515625" style="0" customWidth="1" outlineLevel="1"/>
    <col min="29" max="29" width="5.421875" style="0" customWidth="1" outlineLevel="1"/>
    <col min="30" max="30" width="7.140625" style="0" customWidth="1"/>
    <col min="31" max="31" width="8.140625" style="1" customWidth="1"/>
    <col min="32" max="32" width="9.28125" style="1" customWidth="1"/>
    <col min="33" max="33" width="9.7109375" style="1" hidden="1" customWidth="1"/>
    <col min="34" max="35" width="7.421875" style="7" customWidth="1"/>
    <col min="36" max="37" width="9.140625" style="7" hidden="1" customWidth="1"/>
    <col min="38" max="38" width="7.8515625" style="7" customWidth="1"/>
    <col min="39" max="40" width="9.140625" style="7" hidden="1" customWidth="1"/>
    <col min="41" max="41" width="7.421875" style="7" hidden="1" customWidth="1"/>
    <col min="42" max="42" width="3.7109375" style="121" hidden="1" customWidth="1"/>
    <col min="43" max="43" width="7.28125" style="7" customWidth="1"/>
    <col min="44" max="47" width="7.140625" style="7" customWidth="1"/>
    <col min="48" max="48" width="7.140625" style="7" hidden="1" customWidth="1"/>
    <col min="49" max="54" width="7.140625" style="7" customWidth="1"/>
    <col min="55" max="55" width="9.00390625" style="7" customWidth="1"/>
    <col min="56" max="57" width="7.140625" style="0" customWidth="1"/>
    <col min="58" max="60" width="0" style="0" hidden="1" customWidth="1"/>
    <col min="61" max="61" width="7.421875" style="0" customWidth="1"/>
  </cols>
  <sheetData>
    <row r="1" spans="1:67" ht="40.5" customHeight="1" thickBot="1">
      <c r="A1" s="28"/>
      <c r="B1" s="28"/>
      <c r="C1" s="28"/>
      <c r="D1" s="28"/>
      <c r="E1" s="28"/>
      <c r="F1" s="28"/>
      <c r="G1" s="28"/>
      <c r="H1" s="28"/>
      <c r="I1" s="127" t="s">
        <v>77</v>
      </c>
      <c r="J1" s="128"/>
      <c r="K1" s="129"/>
      <c r="L1" s="73">
        <v>10</v>
      </c>
      <c r="N1" s="31"/>
      <c r="O1" s="28"/>
      <c r="P1" s="32"/>
      <c r="Q1" s="32"/>
      <c r="R1" s="32"/>
      <c r="S1" s="32"/>
      <c r="T1" s="32"/>
      <c r="U1" s="32"/>
      <c r="V1" s="28"/>
      <c r="W1" s="28"/>
      <c r="X1" s="28"/>
      <c r="Y1" s="28"/>
      <c r="Z1" s="28"/>
      <c r="AA1" s="28"/>
      <c r="AB1" s="28"/>
      <c r="AC1" s="28"/>
      <c r="AD1" s="28"/>
      <c r="AE1" s="29"/>
      <c r="AF1" s="29"/>
      <c r="AG1" s="29"/>
      <c r="AH1" s="33"/>
      <c r="AI1" s="33"/>
      <c r="AJ1" s="33"/>
      <c r="AK1" s="33"/>
      <c r="AL1" s="33"/>
      <c r="AM1" s="33"/>
      <c r="AN1" s="33"/>
      <c r="AO1" s="33"/>
      <c r="AP1" s="116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28"/>
      <c r="BE1" s="28"/>
      <c r="BI1" s="28"/>
      <c r="BJ1" s="28"/>
      <c r="BK1" s="28"/>
      <c r="BL1" s="28"/>
      <c r="BM1" s="28"/>
      <c r="BN1" s="28"/>
      <c r="BO1" s="28"/>
    </row>
    <row r="2" spans="1:67" ht="48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/>
      <c r="N2" s="28"/>
      <c r="O2" s="28"/>
      <c r="P2" s="32"/>
      <c r="Q2" s="32"/>
      <c r="R2" s="32"/>
      <c r="S2" s="32"/>
      <c r="T2" s="32"/>
      <c r="U2" s="32"/>
      <c r="V2" s="28"/>
      <c r="W2" s="28"/>
      <c r="X2" s="28"/>
      <c r="Y2" s="28"/>
      <c r="Z2" s="28"/>
      <c r="AB2" s="130" t="s">
        <v>33</v>
      </c>
      <c r="AC2" s="131"/>
      <c r="AD2" s="131"/>
      <c r="AE2" s="131"/>
      <c r="AF2" s="131"/>
      <c r="AG2" s="37"/>
      <c r="AH2" s="37"/>
      <c r="AI2" s="37"/>
      <c r="AJ2" s="37"/>
      <c r="AK2" s="37"/>
      <c r="AL2" s="38"/>
      <c r="AM2" s="33">
        <f>COLUMN()</f>
        <v>39</v>
      </c>
      <c r="AN2" s="33">
        <f>COLUMN()</f>
        <v>40</v>
      </c>
      <c r="AO2" s="33"/>
      <c r="AP2" s="116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28"/>
      <c r="BE2" s="28"/>
      <c r="BI2" s="28"/>
      <c r="BJ2" s="28"/>
      <c r="BK2" s="28"/>
      <c r="BL2" s="28"/>
      <c r="BM2" s="28"/>
      <c r="BN2" s="28"/>
      <c r="BO2" s="28"/>
    </row>
    <row r="3" spans="1:67" ht="55.5" customHeight="1" thickBot="1">
      <c r="A3" s="28"/>
      <c r="B3" s="28"/>
      <c r="C3" s="28"/>
      <c r="D3" s="93" t="s">
        <v>78</v>
      </c>
      <c r="E3" s="94" t="s">
        <v>15</v>
      </c>
      <c r="F3" s="95" t="s">
        <v>3</v>
      </c>
      <c r="G3" s="95" t="s">
        <v>4</v>
      </c>
      <c r="H3" s="96"/>
      <c r="I3" s="112" t="s">
        <v>79</v>
      </c>
      <c r="J3" s="112" t="s">
        <v>5</v>
      </c>
      <c r="K3" s="97" t="s">
        <v>0</v>
      </c>
      <c r="L3" s="98" t="s">
        <v>68</v>
      </c>
      <c r="M3" s="122" t="s">
        <v>82</v>
      </c>
      <c r="N3" s="99" t="s">
        <v>1</v>
      </c>
      <c r="O3" s="100" t="s">
        <v>2</v>
      </c>
      <c r="P3" s="60" t="s">
        <v>3</v>
      </c>
      <c r="Q3" s="60" t="s">
        <v>4</v>
      </c>
      <c r="R3" s="101"/>
      <c r="S3" s="101"/>
      <c r="T3" s="101"/>
      <c r="U3" s="101"/>
      <c r="V3" s="101"/>
      <c r="W3" s="101"/>
      <c r="X3" s="101"/>
      <c r="Y3" s="101"/>
      <c r="Z3" s="102"/>
      <c r="AA3" s="103" t="s">
        <v>32</v>
      </c>
      <c r="AB3" s="100" t="s">
        <v>6</v>
      </c>
      <c r="AC3" s="100" t="s">
        <v>6</v>
      </c>
      <c r="AD3" s="61" t="s">
        <v>7</v>
      </c>
      <c r="AE3" s="60" t="s">
        <v>10</v>
      </c>
      <c r="AF3" s="60" t="s">
        <v>25</v>
      </c>
      <c r="AG3" s="34"/>
      <c r="AH3" s="62" t="s">
        <v>8</v>
      </c>
      <c r="AI3" s="62" t="s">
        <v>9</v>
      </c>
      <c r="AJ3" s="62" t="s">
        <v>30</v>
      </c>
      <c r="AK3" s="62" t="s">
        <v>31</v>
      </c>
      <c r="AL3" s="63" t="s">
        <v>28</v>
      </c>
      <c r="AM3" s="104"/>
      <c r="AN3" s="105"/>
      <c r="AO3" s="117" t="s">
        <v>81</v>
      </c>
      <c r="AP3" s="117" t="s">
        <v>80</v>
      </c>
      <c r="AQ3" s="106" t="s">
        <v>22</v>
      </c>
      <c r="AR3" s="107" t="s">
        <v>11</v>
      </c>
      <c r="AS3" s="107" t="s">
        <v>12</v>
      </c>
      <c r="AT3" s="106" t="s">
        <v>13</v>
      </c>
      <c r="AU3" s="106" t="s">
        <v>14</v>
      </c>
      <c r="AV3" s="108"/>
      <c r="AW3" s="109" t="s">
        <v>16</v>
      </c>
      <c r="AX3" s="109" t="s">
        <v>17</v>
      </c>
      <c r="AY3" s="109" t="s">
        <v>18</v>
      </c>
      <c r="AZ3" s="109" t="s">
        <v>19</v>
      </c>
      <c r="BA3" s="109" t="s">
        <v>20</v>
      </c>
      <c r="BB3" s="110" t="s">
        <v>21</v>
      </c>
      <c r="BC3" s="111" t="s">
        <v>23</v>
      </c>
      <c r="BD3" s="28"/>
      <c r="BE3" s="28"/>
      <c r="BI3" s="13" t="s">
        <v>24</v>
      </c>
      <c r="BJ3" s="14" t="s">
        <v>25</v>
      </c>
      <c r="BK3" s="15" t="s">
        <v>26</v>
      </c>
      <c r="BL3" s="15" t="s">
        <v>27</v>
      </c>
      <c r="BM3" s="15" t="s">
        <v>28</v>
      </c>
      <c r="BN3" s="28"/>
      <c r="BO3" s="28"/>
    </row>
    <row r="4" spans="1:67" ht="15">
      <c r="A4" s="28"/>
      <c r="B4" s="28"/>
      <c r="C4" s="28"/>
      <c r="D4" s="55" t="s">
        <v>70</v>
      </c>
      <c r="E4" s="64"/>
      <c r="F4" s="56">
        <v>0.73</v>
      </c>
      <c r="G4" s="56"/>
      <c r="H4" s="56"/>
      <c r="I4" s="113"/>
      <c r="J4" s="113"/>
      <c r="K4" s="23">
        <v>1</v>
      </c>
      <c r="L4" s="23">
        <v>10</v>
      </c>
      <c r="M4" s="123"/>
      <c r="N4" s="43"/>
      <c r="O4" s="44"/>
      <c r="P4" s="9"/>
      <c r="Q4" s="9"/>
      <c r="R4" s="11"/>
      <c r="S4" s="11"/>
      <c r="T4" s="11"/>
      <c r="U4" s="11"/>
      <c r="V4" s="4"/>
      <c r="W4" s="4"/>
      <c r="X4" s="4"/>
      <c r="Y4" s="4"/>
      <c r="Z4" s="4"/>
      <c r="AA4" s="24"/>
      <c r="AB4" s="49"/>
      <c r="AC4" s="49"/>
      <c r="AD4" s="25"/>
      <c r="AE4" s="26"/>
      <c r="AF4" s="26"/>
      <c r="AG4" s="20"/>
      <c r="AH4" s="39"/>
      <c r="AI4" s="39"/>
      <c r="AJ4" s="39"/>
      <c r="AK4" s="39"/>
      <c r="AL4" s="40"/>
      <c r="AM4" s="35"/>
      <c r="AN4" s="35"/>
      <c r="AO4" s="118"/>
      <c r="AP4" s="118"/>
      <c r="AQ4" s="51"/>
      <c r="AR4" s="72">
        <v>10.5</v>
      </c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2"/>
      <c r="BD4" s="28"/>
      <c r="BE4" s="28"/>
      <c r="BI4" s="13" t="s">
        <v>29</v>
      </c>
      <c r="BJ4" s="14">
        <v>10</v>
      </c>
      <c r="BK4" s="15">
        <v>2.766</v>
      </c>
      <c r="BL4" s="15">
        <v>0.407</v>
      </c>
      <c r="BM4" s="15">
        <v>80</v>
      </c>
      <c r="BN4" s="28"/>
      <c r="BO4" s="28"/>
    </row>
    <row r="5" spans="1:67" ht="15">
      <c r="A5" s="28"/>
      <c r="B5" s="28"/>
      <c r="C5" s="28"/>
      <c r="D5" s="57"/>
      <c r="E5" s="58"/>
      <c r="F5" s="59"/>
      <c r="G5" s="59"/>
      <c r="H5" s="59"/>
      <c r="I5" s="114"/>
      <c r="J5" s="114">
        <v>1</v>
      </c>
      <c r="K5" s="8">
        <v>2</v>
      </c>
      <c r="L5" s="8">
        <v>10</v>
      </c>
      <c r="M5" s="124"/>
      <c r="N5" s="45"/>
      <c r="O5" s="46"/>
      <c r="P5" s="27"/>
      <c r="Q5" s="22"/>
      <c r="R5" s="12"/>
      <c r="S5" s="12"/>
      <c r="T5" s="12"/>
      <c r="U5" s="12"/>
      <c r="V5" s="5"/>
      <c r="W5" s="5"/>
      <c r="X5" s="5"/>
      <c r="Y5" s="5"/>
      <c r="Z5" s="5"/>
      <c r="AA5" s="18"/>
      <c r="AB5" s="50">
        <v>0</v>
      </c>
      <c r="AC5" s="50">
        <v>18</v>
      </c>
      <c r="AD5" s="19">
        <f>(AC5-AB5)*0.075</f>
        <v>1.3499999999999999</v>
      </c>
      <c r="AE5" s="17" t="s">
        <v>29</v>
      </c>
      <c r="AF5" s="17">
        <v>50</v>
      </c>
      <c r="AG5" s="16"/>
      <c r="AH5" s="41">
        <v>0.8140499999999999</v>
      </c>
      <c r="AI5" s="41">
        <v>0.48329999999999995</v>
      </c>
      <c r="AJ5" s="41"/>
      <c r="AK5" s="41"/>
      <c r="AL5" s="42">
        <v>210</v>
      </c>
      <c r="AM5" s="36"/>
      <c r="AN5" s="36"/>
      <c r="AO5" s="119">
        <v>10.429333072088728</v>
      </c>
      <c r="AP5" s="119"/>
      <c r="AQ5" s="53">
        <v>0.6770876317771091</v>
      </c>
      <c r="AR5" s="53">
        <v>10.5</v>
      </c>
      <c r="AS5" s="53">
        <v>10.429384275692048</v>
      </c>
      <c r="AT5" s="53">
        <v>0.07062148575798027</v>
      </c>
      <c r="AU5" s="53">
        <v>0.01096251428571428</v>
      </c>
      <c r="AV5" s="53"/>
      <c r="AW5" s="53">
        <v>0.7309426837238415</v>
      </c>
      <c r="AX5" s="53">
        <v>0.29255966960718954</v>
      </c>
      <c r="AY5" s="53">
        <v>0.00463914001379256</v>
      </c>
      <c r="AZ5" s="53">
        <v>0.002754248963412498</v>
      </c>
      <c r="BA5" s="53">
        <v>0.735581823737634</v>
      </c>
      <c r="BB5" s="53">
        <v>0.295313918570602</v>
      </c>
      <c r="BC5" s="54">
        <v>43.584339484133544</v>
      </c>
      <c r="BD5" s="28"/>
      <c r="BE5" s="28"/>
      <c r="BI5" s="13" t="s">
        <v>29</v>
      </c>
      <c r="BJ5" s="14">
        <v>16</v>
      </c>
      <c r="BK5" s="15">
        <v>1.801</v>
      </c>
      <c r="BL5" s="15">
        <v>0.394</v>
      </c>
      <c r="BM5" s="15">
        <v>105</v>
      </c>
      <c r="BN5" s="28"/>
      <c r="BO5" s="28"/>
    </row>
    <row r="6" spans="1:67" ht="15">
      <c r="A6" s="28"/>
      <c r="B6" s="28"/>
      <c r="C6" s="28"/>
      <c r="D6" s="57"/>
      <c r="E6" s="58"/>
      <c r="F6" s="59"/>
      <c r="G6" s="59"/>
      <c r="H6" s="59"/>
      <c r="I6" s="114"/>
      <c r="J6" s="114">
        <v>2</v>
      </c>
      <c r="K6" s="8">
        <v>3</v>
      </c>
      <c r="L6" s="8">
        <v>10</v>
      </c>
      <c r="M6" s="124"/>
      <c r="N6" s="45" t="s">
        <v>69</v>
      </c>
      <c r="O6" s="46">
        <v>160</v>
      </c>
      <c r="P6" s="70">
        <f>F$4/SUM(O$6:O$17)*O6</f>
        <v>0.11166347992351816</v>
      </c>
      <c r="Q6" s="71">
        <f>P6*0.4</f>
        <v>0.04466539196940727</v>
      </c>
      <c r="R6" s="12"/>
      <c r="S6" s="12"/>
      <c r="T6" s="12"/>
      <c r="U6" s="12"/>
      <c r="V6" s="5"/>
      <c r="W6" s="5"/>
      <c r="X6" s="5"/>
      <c r="Y6" s="5"/>
      <c r="Z6" s="5"/>
      <c r="AA6" s="18"/>
      <c r="AB6" s="50">
        <v>0</v>
      </c>
      <c r="AC6" s="50">
        <v>4</v>
      </c>
      <c r="AD6" s="19">
        <f aca="true" t="shared" si="0" ref="AD6:AD17">(AC6-AB6)*0.075</f>
        <v>0.3</v>
      </c>
      <c r="AE6" s="17" t="s">
        <v>29</v>
      </c>
      <c r="AF6" s="17">
        <v>50</v>
      </c>
      <c r="AG6" s="16"/>
      <c r="AH6" s="41">
        <v>0.18089999999999998</v>
      </c>
      <c r="AI6" s="41">
        <v>0.1074</v>
      </c>
      <c r="AJ6" s="41"/>
      <c r="AK6" s="41"/>
      <c r="AL6" s="42">
        <v>210</v>
      </c>
      <c r="AM6" s="36"/>
      <c r="AN6" s="36"/>
      <c r="AO6" s="119">
        <v>10.426978354140449</v>
      </c>
      <c r="AP6" s="119"/>
      <c r="AQ6" s="53">
        <v>0.02299172622754339</v>
      </c>
      <c r="AR6" s="53">
        <v>10.429384275692048</v>
      </c>
      <c r="AS6" s="53">
        <v>10.426986933375058</v>
      </c>
      <c r="AT6" s="53">
        <v>0.00239734906606583</v>
      </c>
      <c r="AU6" s="53">
        <v>0.00037516005097630237</v>
      </c>
      <c r="AV6" s="53"/>
      <c r="AW6" s="53">
        <v>0.11166347992351816</v>
      </c>
      <c r="AX6" s="53">
        <v>0.04466539196940727</v>
      </c>
      <c r="AY6" s="53">
        <v>2.406589007398203E-05</v>
      </c>
      <c r="AZ6" s="53">
        <v>1.4287875035631124E-05</v>
      </c>
      <c r="BA6" s="53">
        <v>0.11168754581359214</v>
      </c>
      <c r="BB6" s="53">
        <v>0.0446796798444429</v>
      </c>
      <c r="BC6" s="54">
        <v>6.659179113343197</v>
      </c>
      <c r="BD6" s="28"/>
      <c r="BE6" s="28"/>
      <c r="BI6" s="13" t="s">
        <v>29</v>
      </c>
      <c r="BJ6" s="14">
        <v>25</v>
      </c>
      <c r="BK6" s="15">
        <v>1.176</v>
      </c>
      <c r="BL6" s="15">
        <v>0.382</v>
      </c>
      <c r="BM6" s="15">
        <v>130</v>
      </c>
      <c r="BN6" s="28"/>
      <c r="BO6" s="28"/>
    </row>
    <row r="7" spans="1:67" ht="15">
      <c r="A7" s="28"/>
      <c r="B7" s="28"/>
      <c r="C7" s="28"/>
      <c r="D7" s="57"/>
      <c r="E7" s="58"/>
      <c r="F7" s="59"/>
      <c r="G7" s="59"/>
      <c r="H7" s="59"/>
      <c r="I7" s="114"/>
      <c r="J7" s="114">
        <v>2</v>
      </c>
      <c r="K7" s="8">
        <v>4</v>
      </c>
      <c r="L7" s="8">
        <v>10</v>
      </c>
      <c r="M7" s="124"/>
      <c r="N7" s="45"/>
      <c r="O7" s="46"/>
      <c r="P7" s="71"/>
      <c r="Q7" s="71"/>
      <c r="R7" s="12"/>
      <c r="S7" s="12"/>
      <c r="T7" s="12"/>
      <c r="U7" s="12"/>
      <c r="V7" s="5"/>
      <c r="W7" s="5"/>
      <c r="X7" s="5"/>
      <c r="Y7" s="5"/>
      <c r="Z7" s="5"/>
      <c r="AA7" s="18"/>
      <c r="AB7" s="50">
        <v>18</v>
      </c>
      <c r="AC7" s="50">
        <v>20</v>
      </c>
      <c r="AD7" s="19">
        <f t="shared" si="0"/>
        <v>0.15</v>
      </c>
      <c r="AE7" s="17" t="s">
        <v>29</v>
      </c>
      <c r="AF7" s="17">
        <v>50</v>
      </c>
      <c r="AG7" s="16"/>
      <c r="AH7" s="41">
        <v>0.09044999999999999</v>
      </c>
      <c r="AI7" s="41">
        <v>0.0537</v>
      </c>
      <c r="AJ7" s="41"/>
      <c r="AK7" s="41"/>
      <c r="AL7" s="42">
        <v>210</v>
      </c>
      <c r="AM7" s="36"/>
      <c r="AN7" s="36"/>
      <c r="AO7" s="119">
        <v>10.422728228552431</v>
      </c>
      <c r="AP7" s="119"/>
      <c r="AQ7" s="53">
        <v>0.06377236486378339</v>
      </c>
      <c r="AR7" s="53">
        <v>10.429384275692048</v>
      </c>
      <c r="AS7" s="53">
        <v>10.422737455417375</v>
      </c>
      <c r="AT7" s="53">
        <v>0.006646872034029218</v>
      </c>
      <c r="AU7" s="53">
        <v>0.001038724391140637</v>
      </c>
      <c r="AV7" s="53"/>
      <c r="AW7" s="53">
        <v>0.6188851604132298</v>
      </c>
      <c r="AX7" s="53">
        <v>0.24766033479768362</v>
      </c>
      <c r="AY7" s="53">
        <v>0.0003699774970195545</v>
      </c>
      <c r="AZ7" s="53">
        <v>0.0002196549650630191</v>
      </c>
      <c r="BA7" s="53">
        <v>0.6192551379102493</v>
      </c>
      <c r="BB7" s="53">
        <v>0.24787998976274664</v>
      </c>
      <c r="BC7" s="54">
        <v>36.92515763849378</v>
      </c>
      <c r="BD7" s="28"/>
      <c r="BE7" s="28"/>
      <c r="BI7" s="13" t="s">
        <v>29</v>
      </c>
      <c r="BJ7" s="14">
        <v>35</v>
      </c>
      <c r="BK7" s="15">
        <v>0.79</v>
      </c>
      <c r="BL7" s="15">
        <v>0.366</v>
      </c>
      <c r="BM7" s="15">
        <v>175</v>
      </c>
      <c r="BN7" s="28"/>
      <c r="BO7" s="28"/>
    </row>
    <row r="8" spans="1:67" ht="15">
      <c r="A8" s="28"/>
      <c r="B8" s="28"/>
      <c r="C8" s="28"/>
      <c r="D8" s="57"/>
      <c r="E8" s="58"/>
      <c r="F8" s="59"/>
      <c r="G8" s="59"/>
      <c r="H8" s="59"/>
      <c r="I8" s="114"/>
      <c r="J8" s="114">
        <v>4</v>
      </c>
      <c r="K8" s="8">
        <v>5</v>
      </c>
      <c r="L8" s="8">
        <v>10</v>
      </c>
      <c r="M8" s="124"/>
      <c r="N8" s="47" t="s">
        <v>71</v>
      </c>
      <c r="O8" s="48">
        <v>400</v>
      </c>
      <c r="P8" s="70">
        <f>F$4/SUM(O$6:O$17)*O8</f>
        <v>0.2791586998087954</v>
      </c>
      <c r="Q8" s="71">
        <f>P8*0.4</f>
        <v>0.11166347992351816</v>
      </c>
      <c r="R8" s="12"/>
      <c r="S8" s="12"/>
      <c r="T8" s="12"/>
      <c r="U8" s="12"/>
      <c r="V8" s="5"/>
      <c r="W8" s="5"/>
      <c r="X8" s="5"/>
      <c r="Y8" s="5"/>
      <c r="Z8" s="5"/>
      <c r="AA8" s="18"/>
      <c r="AB8" s="50">
        <v>0</v>
      </c>
      <c r="AC8" s="50">
        <v>2</v>
      </c>
      <c r="AD8" s="19">
        <f t="shared" si="0"/>
        <v>0.15</v>
      </c>
      <c r="AE8" s="17" t="s">
        <v>29</v>
      </c>
      <c r="AF8" s="17">
        <v>50</v>
      </c>
      <c r="AG8" s="16"/>
      <c r="AH8" s="41">
        <v>0.09044999999999999</v>
      </c>
      <c r="AI8" s="41">
        <v>0.0537</v>
      </c>
      <c r="AJ8" s="41"/>
      <c r="AK8" s="41"/>
      <c r="AL8" s="42">
        <v>210</v>
      </c>
      <c r="AM8" s="36"/>
      <c r="AN8" s="36"/>
      <c r="AO8" s="119">
        <v>10.419733158614019</v>
      </c>
      <c r="AP8" s="119"/>
      <c r="AQ8" s="53">
        <v>0.028779667799000198</v>
      </c>
      <c r="AR8" s="53">
        <v>10.422737455417375</v>
      </c>
      <c r="AS8" s="53">
        <v>10.419738690828783</v>
      </c>
      <c r="AT8" s="53">
        <v>0.002998775154822669</v>
      </c>
      <c r="AU8" s="53">
        <v>0.00046924912400129554</v>
      </c>
      <c r="AV8" s="53"/>
      <c r="AW8" s="53">
        <v>0.2791586998087954</v>
      </c>
      <c r="AX8" s="53">
        <v>0.11166347992351816</v>
      </c>
      <c r="AY8" s="53">
        <v>7.531052930142107E-05</v>
      </c>
      <c r="AZ8" s="53">
        <v>4.471172386386194E-05</v>
      </c>
      <c r="BA8" s="53">
        <v>0.2792340103380968</v>
      </c>
      <c r="BB8" s="53">
        <v>0.11170819164738202</v>
      </c>
      <c r="BC8" s="54">
        <v>16.659528529707206</v>
      </c>
      <c r="BD8" s="28"/>
      <c r="BE8" s="28"/>
      <c r="BI8" s="13" t="s">
        <v>29</v>
      </c>
      <c r="BJ8" s="14">
        <v>50</v>
      </c>
      <c r="BK8" s="15">
        <v>0.603</v>
      </c>
      <c r="BL8" s="15">
        <v>0.358</v>
      </c>
      <c r="BM8" s="15">
        <v>210</v>
      </c>
      <c r="BN8" s="28"/>
      <c r="BO8" s="28"/>
    </row>
    <row r="9" spans="1:67" ht="15">
      <c r="A9" s="28"/>
      <c r="B9" s="28"/>
      <c r="C9" s="28"/>
      <c r="D9" s="57"/>
      <c r="E9" s="58"/>
      <c r="F9" s="59"/>
      <c r="G9" s="59"/>
      <c r="H9" s="59"/>
      <c r="I9" s="114"/>
      <c r="J9" s="114">
        <v>4</v>
      </c>
      <c r="K9" s="8">
        <v>6</v>
      </c>
      <c r="L9" s="8">
        <v>10</v>
      </c>
      <c r="M9" s="124"/>
      <c r="N9" s="47"/>
      <c r="O9" s="48"/>
      <c r="P9" s="71"/>
      <c r="Q9" s="71"/>
      <c r="R9" s="12"/>
      <c r="S9" s="12"/>
      <c r="T9" s="12"/>
      <c r="U9" s="12"/>
      <c r="V9" s="5"/>
      <c r="W9" s="5"/>
      <c r="X9" s="5"/>
      <c r="Y9" s="5"/>
      <c r="Z9" s="5"/>
      <c r="AA9" s="18"/>
      <c r="AB9" s="50">
        <v>20</v>
      </c>
      <c r="AC9" s="50">
        <v>26</v>
      </c>
      <c r="AD9" s="19">
        <f t="shared" si="0"/>
        <v>0.44999999999999996</v>
      </c>
      <c r="AE9" s="17" t="s">
        <v>29</v>
      </c>
      <c r="AF9" s="17">
        <v>50</v>
      </c>
      <c r="AG9" s="16"/>
      <c r="AH9" s="41">
        <v>0.27135</v>
      </c>
      <c r="AI9" s="41">
        <v>0.16109999999999997</v>
      </c>
      <c r="AJ9" s="41"/>
      <c r="AK9" s="41"/>
      <c r="AL9" s="42">
        <v>210</v>
      </c>
      <c r="AM9" s="36"/>
      <c r="AN9" s="36"/>
      <c r="AO9" s="119">
        <v>10.41178752186173</v>
      </c>
      <c r="AP9" s="119"/>
      <c r="AQ9" s="53">
        <v>0.10511009224979925</v>
      </c>
      <c r="AR9" s="53">
        <v>10.422737455417375</v>
      </c>
      <c r="AS9" s="53">
        <v>10.411793615948293</v>
      </c>
      <c r="AT9" s="53">
        <v>0.010943979959421627</v>
      </c>
      <c r="AU9" s="53">
        <v>0.0017104130569847212</v>
      </c>
      <c r="AV9" s="53"/>
      <c r="AW9" s="53">
        <v>0.33931682282719877</v>
      </c>
      <c r="AX9" s="53">
        <v>0.13575365367308692</v>
      </c>
      <c r="AY9" s="53">
        <v>0.00033432724793422424</v>
      </c>
      <c r="AZ9" s="53">
        <v>0.00019848947721468036</v>
      </c>
      <c r="BA9" s="53">
        <v>0.339651150075133</v>
      </c>
      <c r="BB9" s="53">
        <v>0.1359521431503016</v>
      </c>
      <c r="BC9" s="54">
        <v>20.26562922811683</v>
      </c>
      <c r="BD9" s="28"/>
      <c r="BE9" s="28"/>
      <c r="BI9" s="13" t="s">
        <v>29</v>
      </c>
      <c r="BJ9" s="14">
        <v>70</v>
      </c>
      <c r="BK9" s="15">
        <v>0.422</v>
      </c>
      <c r="BL9" s="15">
        <v>0.444</v>
      </c>
      <c r="BM9" s="15">
        <v>265</v>
      </c>
      <c r="BN9" s="28"/>
      <c r="BO9" s="28"/>
    </row>
    <row r="10" spans="1:67" ht="15">
      <c r="A10" s="28"/>
      <c r="B10" s="28"/>
      <c r="C10" s="28"/>
      <c r="D10" s="57"/>
      <c r="E10" s="58"/>
      <c r="F10" s="59"/>
      <c r="G10" s="59"/>
      <c r="H10" s="59"/>
      <c r="I10" s="114"/>
      <c r="J10" s="114">
        <v>6</v>
      </c>
      <c r="K10" s="69">
        <v>7</v>
      </c>
      <c r="L10" s="69">
        <v>10</v>
      </c>
      <c r="M10" s="125"/>
      <c r="N10" s="65" t="s">
        <v>72</v>
      </c>
      <c r="O10" s="66">
        <v>63</v>
      </c>
      <c r="P10" s="70">
        <f>F$4/SUM(O$6:O$17)*O10</f>
        <v>0.04396749521988527</v>
      </c>
      <c r="Q10" s="71">
        <f>P10*0.4</f>
        <v>0.01758699808795411</v>
      </c>
      <c r="R10" s="12"/>
      <c r="S10" s="12"/>
      <c r="T10" s="12"/>
      <c r="U10" s="12"/>
      <c r="V10" s="5"/>
      <c r="W10" s="5"/>
      <c r="X10" s="5"/>
      <c r="Y10" s="5"/>
      <c r="Z10" s="5"/>
      <c r="AA10" s="67"/>
      <c r="AB10" s="68">
        <v>0</v>
      </c>
      <c r="AC10" s="68">
        <v>1</v>
      </c>
      <c r="AD10" s="19">
        <f t="shared" si="0"/>
        <v>0.075</v>
      </c>
      <c r="AE10" s="17" t="s">
        <v>29</v>
      </c>
      <c r="AF10" s="17">
        <v>50</v>
      </c>
      <c r="AG10" s="16"/>
      <c r="AH10" s="41">
        <v>0.045224999999999994</v>
      </c>
      <c r="AI10" s="41">
        <v>0.02685</v>
      </c>
      <c r="AJ10" s="41"/>
      <c r="AK10" s="41"/>
      <c r="AL10" s="42">
        <v>210</v>
      </c>
      <c r="AM10" s="36"/>
      <c r="AN10" s="36"/>
      <c r="AO10" s="119">
        <v>10.41155549934798</v>
      </c>
      <c r="AP10" s="119"/>
      <c r="AQ10" s="53">
        <v>0.002269953928320698</v>
      </c>
      <c r="AR10" s="53">
        <v>10.411793615948293</v>
      </c>
      <c r="AS10" s="53">
        <v>10.411557278435236</v>
      </c>
      <c r="AT10" s="53">
        <v>0.000236337578772788</v>
      </c>
      <c r="AU10" s="53">
        <v>3.699221021210337E-05</v>
      </c>
      <c r="AV10" s="53"/>
      <c r="AW10" s="53">
        <v>0.04396749521988527</v>
      </c>
      <c r="AX10" s="53">
        <v>0.01758699808795411</v>
      </c>
      <c r="AY10" s="53">
        <v>9.35553823144148E-07</v>
      </c>
      <c r="AZ10" s="53">
        <v>5.554365981519155E-07</v>
      </c>
      <c r="BA10" s="53">
        <v>0.04396843077370842</v>
      </c>
      <c r="BB10" s="53">
        <v>0.01758755352455226</v>
      </c>
      <c r="BC10" s="54">
        <v>2.6259375868989854</v>
      </c>
      <c r="BD10" s="28"/>
      <c r="BE10" s="28"/>
      <c r="BI10" s="13" t="s">
        <v>29</v>
      </c>
      <c r="BJ10" s="14">
        <v>95</v>
      </c>
      <c r="BK10" s="15">
        <v>0.306</v>
      </c>
      <c r="BL10" s="15">
        <v>0.421</v>
      </c>
      <c r="BM10" s="15">
        <v>330</v>
      </c>
      <c r="BN10" s="28"/>
      <c r="BO10" s="28"/>
    </row>
    <row r="11" spans="1:67" ht="15">
      <c r="A11" s="28"/>
      <c r="B11" s="28"/>
      <c r="C11" s="28"/>
      <c r="D11" s="57"/>
      <c r="E11" s="58"/>
      <c r="F11" s="59"/>
      <c r="G11" s="59"/>
      <c r="H11" s="59"/>
      <c r="I11" s="114"/>
      <c r="J11" s="114">
        <v>6</v>
      </c>
      <c r="K11" s="69">
        <v>8</v>
      </c>
      <c r="L11" s="69">
        <v>10</v>
      </c>
      <c r="M11" s="125"/>
      <c r="N11" s="65"/>
      <c r="O11" s="66"/>
      <c r="P11" s="71"/>
      <c r="Q11" s="70"/>
      <c r="R11" s="12"/>
      <c r="S11" s="12"/>
      <c r="T11" s="12"/>
      <c r="U11" s="12"/>
      <c r="V11" s="5"/>
      <c r="W11" s="5"/>
      <c r="X11" s="5"/>
      <c r="Y11" s="5"/>
      <c r="Z11" s="5"/>
      <c r="AA11" s="67"/>
      <c r="AB11" s="68">
        <v>0</v>
      </c>
      <c r="AC11" s="68">
        <v>3</v>
      </c>
      <c r="AD11" s="19">
        <f t="shared" si="0"/>
        <v>0.22499999999999998</v>
      </c>
      <c r="AE11" s="17" t="s">
        <v>29</v>
      </c>
      <c r="AF11" s="17">
        <v>50</v>
      </c>
      <c r="AG11" s="16"/>
      <c r="AH11" s="41">
        <v>0.135675</v>
      </c>
      <c r="AI11" s="41">
        <v>0.08054999999999998</v>
      </c>
      <c r="AJ11" s="41"/>
      <c r="AK11" s="41"/>
      <c r="AL11" s="42">
        <v>210</v>
      </c>
      <c r="AM11" s="36"/>
      <c r="AN11" s="36"/>
      <c r="AO11" s="119">
        <v>10.409540352696796</v>
      </c>
      <c r="AP11" s="119"/>
      <c r="AQ11" s="53">
        <v>0.02162862849134259</v>
      </c>
      <c r="AR11" s="53">
        <v>10.411793615948293</v>
      </c>
      <c r="AS11" s="53">
        <v>10.409542175137751</v>
      </c>
      <c r="AT11" s="53">
        <v>0.0022514467723797294</v>
      </c>
      <c r="AU11" s="53">
        <v>0.00035230676392479347</v>
      </c>
      <c r="AV11" s="53"/>
      <c r="AW11" s="53">
        <v>0.139588783524613</v>
      </c>
      <c r="AX11" s="53">
        <v>0.055837340684872006</v>
      </c>
      <c r="AY11" s="53">
        <v>2.8300863010958354E-05</v>
      </c>
      <c r="AZ11" s="53">
        <v>1.680217074282436E-05</v>
      </c>
      <c r="BA11" s="53">
        <v>0.13961708438762396</v>
      </c>
      <c r="BB11" s="53">
        <v>0.05585414285561483</v>
      </c>
      <c r="BC11" s="54">
        <v>8.33852472985916</v>
      </c>
      <c r="BD11" s="28"/>
      <c r="BE11" s="28"/>
      <c r="BI11" s="13" t="s">
        <v>29</v>
      </c>
      <c r="BJ11" s="14">
        <v>120</v>
      </c>
      <c r="BK11" s="15">
        <v>0.244</v>
      </c>
      <c r="BL11" s="15">
        <v>0.427</v>
      </c>
      <c r="BM11" s="15">
        <v>390</v>
      </c>
      <c r="BN11" s="28"/>
      <c r="BO11" s="28"/>
    </row>
    <row r="12" spans="1:67" ht="15">
      <c r="A12" s="28"/>
      <c r="B12" s="28"/>
      <c r="C12" s="28"/>
      <c r="D12" s="57"/>
      <c r="E12" s="58"/>
      <c r="F12" s="59"/>
      <c r="G12" s="59"/>
      <c r="H12" s="59"/>
      <c r="I12" s="114"/>
      <c r="J12" s="114">
        <v>8</v>
      </c>
      <c r="K12" s="69">
        <v>9</v>
      </c>
      <c r="L12" s="69">
        <v>10</v>
      </c>
      <c r="M12" s="125"/>
      <c r="N12" s="65" t="s">
        <v>73</v>
      </c>
      <c r="O12" s="66">
        <v>100</v>
      </c>
      <c r="P12" s="70">
        <f>F$4/SUM(O$6:O$17)*O12</f>
        <v>0.06978967495219884</v>
      </c>
      <c r="Q12" s="71">
        <f>P12*0.4</f>
        <v>0.02791586998087954</v>
      </c>
      <c r="R12" s="12"/>
      <c r="S12" s="12"/>
      <c r="T12" s="12"/>
      <c r="U12" s="12"/>
      <c r="V12" s="5"/>
      <c r="W12" s="5"/>
      <c r="X12" s="5"/>
      <c r="Y12" s="5"/>
      <c r="Z12" s="5"/>
      <c r="AA12" s="67"/>
      <c r="AB12" s="68">
        <v>3</v>
      </c>
      <c r="AC12" s="68">
        <v>5</v>
      </c>
      <c r="AD12" s="19">
        <f t="shared" si="0"/>
        <v>0.15</v>
      </c>
      <c r="AE12" s="17" t="s">
        <v>29</v>
      </c>
      <c r="AF12" s="17">
        <v>50</v>
      </c>
      <c r="AG12" s="16"/>
      <c r="AH12" s="41">
        <v>0.09044999999999999</v>
      </c>
      <c r="AI12" s="41">
        <v>0.0537</v>
      </c>
      <c r="AJ12" s="41"/>
      <c r="AK12" s="41"/>
      <c r="AL12" s="42">
        <v>210</v>
      </c>
      <c r="AM12" s="36"/>
      <c r="AN12" s="36"/>
      <c r="AO12" s="119">
        <v>10.408790276135797</v>
      </c>
      <c r="AP12" s="119"/>
      <c r="AQ12" s="53">
        <v>0.007210036899032532</v>
      </c>
      <c r="AR12" s="53">
        <v>10.409542175137751</v>
      </c>
      <c r="AS12" s="53">
        <v>10.4087916975181</v>
      </c>
      <c r="AT12" s="53">
        <v>0.0007504782824120506</v>
      </c>
      <c r="AU12" s="53">
        <v>0.00011746098767752419</v>
      </c>
      <c r="AV12" s="53"/>
      <c r="AW12" s="53">
        <v>0.06978967495219884</v>
      </c>
      <c r="AX12" s="53">
        <v>0.02791586998087954</v>
      </c>
      <c r="AY12" s="53">
        <v>4.716810138279525E-06</v>
      </c>
      <c r="AZ12" s="53">
        <v>2.800361574633615E-06</v>
      </c>
      <c r="BA12" s="53">
        <v>0.06979439176233712</v>
      </c>
      <c r="BB12" s="53">
        <v>0.027918670342454172</v>
      </c>
      <c r="BC12" s="54">
        <v>4.16926236461592</v>
      </c>
      <c r="BD12" s="28"/>
      <c r="BE12" s="28"/>
      <c r="BI12" s="13" t="s">
        <v>83</v>
      </c>
      <c r="BJ12" s="14">
        <v>50</v>
      </c>
      <c r="BK12" s="15">
        <v>0.72</v>
      </c>
      <c r="BL12" s="15">
        <v>0.299</v>
      </c>
      <c r="BM12" s="15">
        <v>245</v>
      </c>
      <c r="BN12" s="28"/>
      <c r="BO12" s="28"/>
    </row>
    <row r="13" spans="1:67" ht="15">
      <c r="A13" s="28"/>
      <c r="B13" s="28"/>
      <c r="C13" s="28"/>
      <c r="D13" s="57"/>
      <c r="E13" s="58"/>
      <c r="F13" s="59"/>
      <c r="G13" s="59"/>
      <c r="H13" s="59"/>
      <c r="I13" s="114"/>
      <c r="J13" s="114">
        <v>8</v>
      </c>
      <c r="K13" s="69">
        <v>10</v>
      </c>
      <c r="L13" s="69">
        <v>10</v>
      </c>
      <c r="M13" s="125"/>
      <c r="N13" s="65" t="s">
        <v>74</v>
      </c>
      <c r="O13" s="66">
        <v>100</v>
      </c>
      <c r="P13" s="70">
        <f>F$4/SUM(O$6:O$17)*O13</f>
        <v>0.06978967495219884</v>
      </c>
      <c r="Q13" s="71">
        <f>P13*0.4</f>
        <v>0.02791586998087954</v>
      </c>
      <c r="R13" s="12"/>
      <c r="S13" s="12"/>
      <c r="T13" s="12"/>
      <c r="U13" s="12"/>
      <c r="V13" s="5"/>
      <c r="W13" s="5"/>
      <c r="X13" s="5"/>
      <c r="Y13" s="5"/>
      <c r="Z13" s="5"/>
      <c r="AA13" s="67"/>
      <c r="AB13" s="68">
        <v>0</v>
      </c>
      <c r="AC13" s="68">
        <v>2</v>
      </c>
      <c r="AD13" s="19">
        <f t="shared" si="0"/>
        <v>0.15</v>
      </c>
      <c r="AE13" s="17" t="s">
        <v>29</v>
      </c>
      <c r="AF13" s="17">
        <v>50</v>
      </c>
      <c r="AG13" s="16"/>
      <c r="AH13" s="41">
        <v>0.09044999999999999</v>
      </c>
      <c r="AI13" s="41">
        <v>0.0537</v>
      </c>
      <c r="AJ13" s="41"/>
      <c r="AK13" s="41"/>
      <c r="AL13" s="42">
        <v>210</v>
      </c>
      <c r="AM13" s="36"/>
      <c r="AN13" s="36"/>
      <c r="AO13" s="119">
        <v>10.408790343673594</v>
      </c>
      <c r="AP13" s="119"/>
      <c r="AQ13" s="53">
        <v>0.0072100368522328906</v>
      </c>
      <c r="AR13" s="53">
        <v>10.409542175137751</v>
      </c>
      <c r="AS13" s="53">
        <v>10.408791697518101</v>
      </c>
      <c r="AT13" s="53">
        <v>0.0007504782824113313</v>
      </c>
      <c r="AU13" s="53">
        <v>0.00011746098767752415</v>
      </c>
      <c r="AV13" s="53"/>
      <c r="AW13" s="53">
        <v>0.06978967495219884</v>
      </c>
      <c r="AX13" s="53">
        <v>0.02791586998087954</v>
      </c>
      <c r="AY13" s="53">
        <v>4.716810077069152E-06</v>
      </c>
      <c r="AZ13" s="53">
        <v>2.8003615382931284E-06</v>
      </c>
      <c r="BA13" s="53">
        <v>0.0697943917622759</v>
      </c>
      <c r="BB13" s="53">
        <v>0.027918670342417833</v>
      </c>
      <c r="BC13" s="54">
        <v>4.169262364612019</v>
      </c>
      <c r="BD13" s="28"/>
      <c r="BE13" s="28"/>
      <c r="BI13" s="13" t="s">
        <v>83</v>
      </c>
      <c r="BJ13" s="14">
        <v>70</v>
      </c>
      <c r="BK13" s="15">
        <v>0.493</v>
      </c>
      <c r="BL13" s="15">
        <v>0.291</v>
      </c>
      <c r="BM13" s="15">
        <v>310</v>
      </c>
      <c r="BN13" s="28"/>
      <c r="BO13" s="28"/>
    </row>
    <row r="14" spans="1:67" ht="15">
      <c r="A14" s="28"/>
      <c r="B14" s="28"/>
      <c r="C14" s="28"/>
      <c r="D14" s="57"/>
      <c r="E14" s="58"/>
      <c r="F14" s="59"/>
      <c r="G14" s="59"/>
      <c r="H14" s="59"/>
      <c r="I14" s="114"/>
      <c r="J14" s="114">
        <v>6</v>
      </c>
      <c r="K14" s="69">
        <v>11</v>
      </c>
      <c r="L14" s="69">
        <v>10</v>
      </c>
      <c r="M14" s="125"/>
      <c r="N14" s="65"/>
      <c r="O14" s="66"/>
      <c r="P14" s="71"/>
      <c r="Q14" s="70"/>
      <c r="R14" s="12"/>
      <c r="S14" s="12"/>
      <c r="T14" s="12"/>
      <c r="U14" s="12"/>
      <c r="V14" s="5"/>
      <c r="W14" s="5"/>
      <c r="X14" s="5"/>
      <c r="Y14" s="5"/>
      <c r="Z14" s="5"/>
      <c r="AA14" s="67"/>
      <c r="AB14" s="68">
        <v>26</v>
      </c>
      <c r="AC14" s="68">
        <v>29</v>
      </c>
      <c r="AD14" s="19">
        <f t="shared" si="0"/>
        <v>0.22499999999999998</v>
      </c>
      <c r="AE14" s="17" t="s">
        <v>29</v>
      </c>
      <c r="AF14" s="17">
        <v>50</v>
      </c>
      <c r="AG14" s="16"/>
      <c r="AH14" s="41">
        <v>0.135675</v>
      </c>
      <c r="AI14" s="41">
        <v>0.08054999999999998</v>
      </c>
      <c r="AJ14" s="41"/>
      <c r="AK14" s="41"/>
      <c r="AL14" s="42">
        <v>210</v>
      </c>
      <c r="AM14" s="36"/>
      <c r="AN14" s="36"/>
      <c r="AO14" s="119">
        <v>10.40928080509012</v>
      </c>
      <c r="AP14" s="119"/>
      <c r="AQ14" s="53">
        <v>0.02412637851631323</v>
      </c>
      <c r="AR14" s="53">
        <v>10.411793615948293</v>
      </c>
      <c r="AS14" s="53">
        <v>10.40928223346043</v>
      </c>
      <c r="AT14" s="53">
        <v>0.0025113898999552524</v>
      </c>
      <c r="AU14" s="53">
        <v>0.000392822041776145</v>
      </c>
      <c r="AV14" s="53"/>
      <c r="AW14" s="53">
        <v>0.15569609522918357</v>
      </c>
      <c r="AX14" s="53">
        <v>0.06229105173349618</v>
      </c>
      <c r="AY14" s="53">
        <v>3.521243668285585E-05</v>
      </c>
      <c r="AZ14" s="53">
        <v>2.0905559423652395E-05</v>
      </c>
      <c r="BA14" s="53">
        <v>0.15573130766586643</v>
      </c>
      <c r="BB14" s="53">
        <v>0.062311957292919835</v>
      </c>
      <c r="BC14" s="54">
        <v>9.301166901392252</v>
      </c>
      <c r="BD14" s="28"/>
      <c r="BE14" s="28"/>
      <c r="BI14" s="13" t="s">
        <v>83</v>
      </c>
      <c r="BJ14" s="14">
        <v>95</v>
      </c>
      <c r="BK14" s="15">
        <v>0.363</v>
      </c>
      <c r="BL14" s="15">
        <v>0.284</v>
      </c>
      <c r="BM14" s="15">
        <v>370</v>
      </c>
      <c r="BN14" s="28"/>
      <c r="BO14" s="28"/>
    </row>
    <row r="15" spans="1:67" ht="15">
      <c r="A15" s="28"/>
      <c r="B15" s="28"/>
      <c r="C15" s="28"/>
      <c r="D15" s="57"/>
      <c r="E15" s="58"/>
      <c r="F15" s="59"/>
      <c r="G15" s="59"/>
      <c r="H15" s="59"/>
      <c r="I15" s="114"/>
      <c r="J15" s="114">
        <v>11</v>
      </c>
      <c r="K15" s="69">
        <v>12</v>
      </c>
      <c r="L15" s="69">
        <v>10</v>
      </c>
      <c r="M15" s="125"/>
      <c r="N15" s="65" t="s">
        <v>75</v>
      </c>
      <c r="O15" s="66">
        <v>63</v>
      </c>
      <c r="P15" s="70">
        <f>F$4/SUM(O$6:O$17)*O15</f>
        <v>0.04396749521988527</v>
      </c>
      <c r="Q15" s="71">
        <f>P15*0.4</f>
        <v>0.01758699808795411</v>
      </c>
      <c r="R15" s="12"/>
      <c r="S15" s="12"/>
      <c r="T15" s="12"/>
      <c r="U15" s="12"/>
      <c r="V15" s="5"/>
      <c r="W15" s="5"/>
      <c r="X15" s="5"/>
      <c r="Y15" s="5"/>
      <c r="Z15" s="5"/>
      <c r="AA15" s="67"/>
      <c r="AB15" s="68">
        <v>0</v>
      </c>
      <c r="AC15" s="68">
        <v>5</v>
      </c>
      <c r="AD15" s="19">
        <f t="shared" si="0"/>
        <v>0.375</v>
      </c>
      <c r="AE15" s="17" t="s">
        <v>29</v>
      </c>
      <c r="AF15" s="17">
        <v>50</v>
      </c>
      <c r="AG15" s="16"/>
      <c r="AH15" s="41">
        <v>0.226125</v>
      </c>
      <c r="AI15" s="41">
        <v>0.13424999999999998</v>
      </c>
      <c r="AJ15" s="41"/>
      <c r="AK15" s="41"/>
      <c r="AL15" s="42">
        <v>210</v>
      </c>
      <c r="AM15" s="36"/>
      <c r="AN15" s="36"/>
      <c r="AO15" s="119">
        <v>10.408099216745521</v>
      </c>
      <c r="AP15" s="119"/>
      <c r="AQ15" s="53">
        <v>0.01135732243286132</v>
      </c>
      <c r="AR15" s="53">
        <v>10.40928223346043</v>
      </c>
      <c r="AS15" s="53">
        <v>10.408100152073253</v>
      </c>
      <c r="AT15" s="53">
        <v>0.0011820830314314826</v>
      </c>
      <c r="AU15" s="53">
        <v>0.0001850056754576799</v>
      </c>
      <c r="AV15" s="53"/>
      <c r="AW15" s="53">
        <v>0.04396749521988527</v>
      </c>
      <c r="AX15" s="53">
        <v>0.01758699808795411</v>
      </c>
      <c r="AY15" s="53">
        <v>4.680876383653058E-06</v>
      </c>
      <c r="AZ15" s="53">
        <v>2.7790277700626776E-06</v>
      </c>
      <c r="BA15" s="53">
        <v>0.043972176096268925</v>
      </c>
      <c r="BB15" s="53">
        <v>0.01758977711572417</v>
      </c>
      <c r="BC15" s="54">
        <v>2.626809811250194</v>
      </c>
      <c r="BD15" s="28"/>
      <c r="BE15" s="28"/>
      <c r="BI15" s="28"/>
      <c r="BJ15" s="28"/>
      <c r="BK15" s="28"/>
      <c r="BL15" s="28"/>
      <c r="BM15" s="28"/>
      <c r="BN15" s="28"/>
      <c r="BO15" s="28"/>
    </row>
    <row r="16" spans="1:67" ht="15">
      <c r="A16" s="28"/>
      <c r="B16" s="28"/>
      <c r="C16" s="28"/>
      <c r="D16" s="57"/>
      <c r="E16" s="58"/>
      <c r="F16" s="59"/>
      <c r="G16" s="59"/>
      <c r="H16" s="59"/>
      <c r="I16" s="114"/>
      <c r="J16" s="114">
        <v>11</v>
      </c>
      <c r="K16" s="69">
        <v>13</v>
      </c>
      <c r="L16" s="69">
        <v>10</v>
      </c>
      <c r="M16" s="125"/>
      <c r="N16" s="65"/>
      <c r="O16" s="66"/>
      <c r="P16" s="71"/>
      <c r="Q16" s="70"/>
      <c r="R16" s="12"/>
      <c r="S16" s="12"/>
      <c r="T16" s="12"/>
      <c r="U16" s="12"/>
      <c r="V16" s="5"/>
      <c r="W16" s="5"/>
      <c r="X16" s="5"/>
      <c r="Y16" s="5"/>
      <c r="Z16" s="5"/>
      <c r="AA16" s="67"/>
      <c r="AB16" s="68">
        <v>29</v>
      </c>
      <c r="AC16" s="68">
        <v>33</v>
      </c>
      <c r="AD16" s="19">
        <f t="shared" si="0"/>
        <v>0.3</v>
      </c>
      <c r="AE16" s="17" t="s">
        <v>29</v>
      </c>
      <c r="AF16" s="17">
        <v>50</v>
      </c>
      <c r="AG16" s="16"/>
      <c r="AH16" s="41">
        <v>0.18089999999999998</v>
      </c>
      <c r="AI16" s="41">
        <v>0.1074</v>
      </c>
      <c r="AJ16" s="41"/>
      <c r="AK16" s="41"/>
      <c r="AL16" s="42">
        <v>210</v>
      </c>
      <c r="AM16" s="36"/>
      <c r="AN16" s="36"/>
      <c r="AO16" s="119">
        <v>10.406878432167892</v>
      </c>
      <c r="AP16" s="119"/>
      <c r="AQ16" s="53">
        <v>0.023088833992537944</v>
      </c>
      <c r="AR16" s="53">
        <v>10.40928223346043</v>
      </c>
      <c r="AS16" s="53">
        <v>10.406879406575422</v>
      </c>
      <c r="AT16" s="53">
        <v>0.0024028336732664544</v>
      </c>
      <c r="AU16" s="53">
        <v>0.0003758845469616358</v>
      </c>
      <c r="AV16" s="53"/>
      <c r="AW16" s="53">
        <v>0.11169974344835709</v>
      </c>
      <c r="AX16" s="53">
        <v>0.04468692155795177</v>
      </c>
      <c r="AY16" s="53">
        <v>2.4175684557547202E-05</v>
      </c>
      <c r="AZ16" s="53">
        <v>1.4353059820235321E-05</v>
      </c>
      <c r="BA16" s="53">
        <v>0.11172391913291464</v>
      </c>
      <c r="BB16" s="53">
        <v>0.044701274617772006</v>
      </c>
      <c r="BC16" s="54">
        <v>6.674357094487673</v>
      </c>
      <c r="BD16" s="28"/>
      <c r="BE16" s="28"/>
      <c r="BI16" s="28"/>
      <c r="BJ16" s="28"/>
      <c r="BK16" s="28"/>
      <c r="BL16" s="28"/>
      <c r="BM16" s="28"/>
      <c r="BN16" s="28"/>
      <c r="BO16" s="28"/>
    </row>
    <row r="17" spans="1:67" ht="15.75" thickBot="1">
      <c r="A17" s="28"/>
      <c r="B17" s="28"/>
      <c r="C17" s="28"/>
      <c r="D17" s="74"/>
      <c r="E17" s="75"/>
      <c r="F17" s="76"/>
      <c r="G17" s="76"/>
      <c r="H17" s="76"/>
      <c r="I17" s="115"/>
      <c r="J17" s="115">
        <v>13</v>
      </c>
      <c r="K17" s="77">
        <v>14</v>
      </c>
      <c r="L17" s="77">
        <v>10</v>
      </c>
      <c r="M17" s="126"/>
      <c r="N17" s="78" t="s">
        <v>76</v>
      </c>
      <c r="O17" s="79">
        <v>160</v>
      </c>
      <c r="P17" s="80">
        <f>F$4/SUM(O$6:O$17)*O17</f>
        <v>0.11166347992351816</v>
      </c>
      <c r="Q17" s="80">
        <f>P17*0.4</f>
        <v>0.04466539196940727</v>
      </c>
      <c r="R17" s="81"/>
      <c r="S17" s="81"/>
      <c r="T17" s="81"/>
      <c r="U17" s="81"/>
      <c r="V17" s="82"/>
      <c r="W17" s="82"/>
      <c r="X17" s="82"/>
      <c r="Y17" s="82"/>
      <c r="Z17" s="82"/>
      <c r="AA17" s="83"/>
      <c r="AB17" s="84">
        <v>0</v>
      </c>
      <c r="AC17" s="84">
        <v>6</v>
      </c>
      <c r="AD17" s="85">
        <f t="shared" si="0"/>
        <v>0.44999999999999996</v>
      </c>
      <c r="AE17" s="86" t="s">
        <v>29</v>
      </c>
      <c r="AF17" s="86">
        <v>50</v>
      </c>
      <c r="AG17" s="87"/>
      <c r="AH17" s="88">
        <v>0.27135</v>
      </c>
      <c r="AI17" s="88">
        <v>0.16109999999999997</v>
      </c>
      <c r="AJ17" s="88"/>
      <c r="AK17" s="88"/>
      <c r="AL17" s="89">
        <v>210</v>
      </c>
      <c r="AM17" s="90"/>
      <c r="AN17" s="90"/>
      <c r="AO17" s="120">
        <v>10.403274503678677</v>
      </c>
      <c r="AP17" s="120"/>
      <c r="AQ17" s="91">
        <v>0.0346450038918667</v>
      </c>
      <c r="AR17" s="91">
        <v>10.406879406575422</v>
      </c>
      <c r="AS17" s="91">
        <v>10.403275191718741</v>
      </c>
      <c r="AT17" s="91">
        <v>0.003604230142611088</v>
      </c>
      <c r="AU17" s="91">
        <v>0.0005639570014688415</v>
      </c>
      <c r="AV17" s="91"/>
      <c r="AW17" s="91">
        <v>0.11166347992351816</v>
      </c>
      <c r="AX17" s="91">
        <v>0.04466539196940727</v>
      </c>
      <c r="AY17" s="91">
        <v>3.626352483892417E-05</v>
      </c>
      <c r="AZ17" s="91">
        <v>2.1529588544502237E-05</v>
      </c>
      <c r="BA17" s="91">
        <v>0.11169974344835709</v>
      </c>
      <c r="BB17" s="91">
        <v>0.04468692155795177</v>
      </c>
      <c r="BC17" s="92">
        <v>6.674357094199232</v>
      </c>
      <c r="BD17" s="28"/>
      <c r="BE17" s="28"/>
      <c r="BI17" s="28"/>
      <c r="BJ17" s="28"/>
      <c r="BK17" s="28"/>
      <c r="BL17" s="28"/>
      <c r="BM17" s="28"/>
      <c r="BN17" s="28"/>
      <c r="BO17" s="28"/>
    </row>
    <row r="18" spans="10:55" ht="15">
      <c r="J18"/>
      <c r="K18"/>
      <c r="L18"/>
      <c r="M18"/>
      <c r="N18"/>
      <c r="P18"/>
      <c r="Q18"/>
      <c r="R18"/>
      <c r="S18"/>
      <c r="T18"/>
      <c r="U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0:55" ht="15">
      <c r="J19"/>
      <c r="K19"/>
      <c r="L19"/>
      <c r="M19"/>
      <c r="N19"/>
      <c r="P19"/>
      <c r="Q19"/>
      <c r="R19"/>
      <c r="S19"/>
      <c r="T19"/>
      <c r="U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</sheetData>
  <sheetProtection/>
  <mergeCells count="2">
    <mergeCell ref="I1:K1"/>
    <mergeCell ref="AB2:AF2"/>
  </mergeCells>
  <printOptions/>
  <pageMargins left="0.7" right="0.7" top="0.75" bottom="0.75" header="0.3" footer="0.3"/>
  <pageSetup fitToHeight="0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E31"/>
  <sheetViews>
    <sheetView zoomScalePageLayoutView="0" workbookViewId="0" topLeftCell="A1">
      <selection activeCell="C38" sqref="C38"/>
    </sheetView>
  </sheetViews>
  <sheetFormatPr defaultColWidth="9.140625" defaultRowHeight="15"/>
  <sheetData>
    <row r="1" spans="2:5" ht="15">
      <c r="B1" s="21" t="s">
        <v>63</v>
      </c>
      <c r="C1" s="21" t="s">
        <v>64</v>
      </c>
      <c r="D1" s="21" t="s">
        <v>65</v>
      </c>
      <c r="E1" s="21" t="s">
        <v>66</v>
      </c>
    </row>
    <row r="2" spans="2:5" ht="15">
      <c r="B2" s="21" t="s">
        <v>56</v>
      </c>
      <c r="C2" s="21">
        <v>400</v>
      </c>
      <c r="D2" s="21">
        <v>115.338972</v>
      </c>
      <c r="E2" s="21">
        <v>46.1355888</v>
      </c>
    </row>
    <row r="3" spans="2:5" ht="15">
      <c r="B3" s="21" t="s">
        <v>57</v>
      </c>
      <c r="C3" s="21">
        <v>250</v>
      </c>
      <c r="D3" s="21">
        <v>8.689734</v>
      </c>
      <c r="E3" s="21">
        <v>3.4758936</v>
      </c>
    </row>
    <row r="4" spans="2:5" ht="15">
      <c r="B4" s="21" t="s">
        <v>39</v>
      </c>
      <c r="C4" s="21">
        <v>100</v>
      </c>
      <c r="D4" s="21">
        <v>25.039692000000002</v>
      </c>
      <c r="E4" s="21">
        <v>10.015876800000001</v>
      </c>
    </row>
    <row r="5" spans="2:5" ht="15">
      <c r="B5" s="21" t="s">
        <v>59</v>
      </c>
      <c r="C5" s="21">
        <v>250</v>
      </c>
      <c r="D5" s="21">
        <v>0.07061490000000001</v>
      </c>
      <c r="E5" s="21">
        <v>0.028245960000000004</v>
      </c>
    </row>
    <row r="6" spans="2:5" ht="15">
      <c r="B6" s="21" t="s">
        <v>61</v>
      </c>
      <c r="C6" s="21">
        <v>400</v>
      </c>
      <c r="D6" s="21">
        <v>35.133168000000005</v>
      </c>
      <c r="E6" s="21">
        <v>14.053267200000002</v>
      </c>
    </row>
    <row r="7" spans="2:5" ht="15">
      <c r="B7" s="21" t="s">
        <v>62</v>
      </c>
      <c r="C7" s="21">
        <v>250</v>
      </c>
      <c r="D7" s="21">
        <v>18.486540000000005</v>
      </c>
      <c r="E7" s="21">
        <v>7.394616000000003</v>
      </c>
    </row>
    <row r="8" spans="2:5" ht="15">
      <c r="B8" s="21" t="s">
        <v>53</v>
      </c>
      <c r="C8" s="21">
        <v>250</v>
      </c>
      <c r="D8" s="21">
        <v>69.241476</v>
      </c>
      <c r="E8" s="21">
        <v>27.696590400000005</v>
      </c>
    </row>
    <row r="9" spans="2:5" ht="15">
      <c r="B9" s="21" t="s">
        <v>54</v>
      </c>
      <c r="C9" s="21">
        <v>400</v>
      </c>
      <c r="D9" s="21">
        <v>37.459284</v>
      </c>
      <c r="E9" s="21">
        <v>14.9837136</v>
      </c>
    </row>
    <row r="10" spans="2:5" ht="15">
      <c r="B10" s="21" t="s">
        <v>55</v>
      </c>
      <c r="C10" s="21">
        <v>160</v>
      </c>
      <c r="D10" s="21">
        <v>41.755512</v>
      </c>
      <c r="E10" s="21">
        <v>16.7022048</v>
      </c>
    </row>
    <row r="11" spans="2:5" ht="15">
      <c r="B11" s="21" t="s">
        <v>35</v>
      </c>
      <c r="C11" s="21">
        <v>100</v>
      </c>
      <c r="D11" s="21">
        <v>24.368604</v>
      </c>
      <c r="E11" s="21">
        <v>9.747441600000002</v>
      </c>
    </row>
    <row r="12" spans="2:5" ht="15">
      <c r="B12" s="21" t="s">
        <v>46</v>
      </c>
      <c r="C12" s="21">
        <v>160</v>
      </c>
      <c r="D12" s="21">
        <v>28.593780000000002</v>
      </c>
      <c r="E12" s="21">
        <v>11.437512000000002</v>
      </c>
    </row>
    <row r="13" spans="2:5" ht="15">
      <c r="B13" s="21" t="s">
        <v>49</v>
      </c>
      <c r="C13" s="21">
        <v>250</v>
      </c>
      <c r="D13" s="21">
        <v>42.632316</v>
      </c>
      <c r="E13" s="21">
        <v>17.0529264</v>
      </c>
    </row>
    <row r="14" spans="2:5" ht="15">
      <c r="B14" s="21" t="s">
        <v>50</v>
      </c>
      <c r="C14" s="21">
        <v>100</v>
      </c>
      <c r="D14" s="21">
        <v>33.37212</v>
      </c>
      <c r="E14" s="21">
        <v>13.348848000000002</v>
      </c>
    </row>
    <row r="15" spans="2:5" ht="15">
      <c r="B15" s="21" t="s">
        <v>47</v>
      </c>
      <c r="C15" s="21">
        <v>160</v>
      </c>
      <c r="D15" s="21">
        <v>30.532365000000002</v>
      </c>
      <c r="E15" s="21">
        <v>12.212946000000002</v>
      </c>
    </row>
    <row r="16" spans="2:5" ht="15">
      <c r="B16" s="21" t="s">
        <v>48</v>
      </c>
      <c r="C16" s="21">
        <v>250</v>
      </c>
      <c r="D16" s="21">
        <v>84.08529899999999</v>
      </c>
      <c r="E16" s="21">
        <v>33.6341196</v>
      </c>
    </row>
    <row r="17" spans="2:5" ht="15">
      <c r="B17" s="21" t="s">
        <v>36</v>
      </c>
      <c r="C17" s="21">
        <v>400</v>
      </c>
      <c r="D17" s="21">
        <v>98.32592400000003</v>
      </c>
      <c r="E17" s="21">
        <v>39.33036960000001</v>
      </c>
    </row>
    <row r="18" spans="2:5" ht="15">
      <c r="B18" s="21" t="s">
        <v>37</v>
      </c>
      <c r="C18" s="21">
        <v>160</v>
      </c>
      <c r="D18" s="21">
        <v>35.002968</v>
      </c>
      <c r="E18" s="21">
        <v>14.001187200000002</v>
      </c>
    </row>
    <row r="19" spans="2:5" ht="15">
      <c r="B19" s="21" t="s">
        <v>38</v>
      </c>
      <c r="C19" s="21">
        <v>160</v>
      </c>
      <c r="D19" s="21">
        <v>41.673114</v>
      </c>
      <c r="E19" s="21">
        <v>16.6692456</v>
      </c>
    </row>
    <row r="20" spans="2:5" ht="15">
      <c r="B20" s="21" t="s">
        <v>40</v>
      </c>
      <c r="C20" s="21">
        <v>400</v>
      </c>
      <c r="D20" s="21">
        <v>16.191300000000002</v>
      </c>
      <c r="E20" s="21">
        <v>6.476520000000001</v>
      </c>
    </row>
    <row r="21" spans="2:5" ht="15">
      <c r="B21" s="21" t="s">
        <v>41</v>
      </c>
      <c r="C21" s="21">
        <v>160</v>
      </c>
      <c r="D21" s="21">
        <v>32.904888</v>
      </c>
      <c r="E21" s="21">
        <v>13.161955200000001</v>
      </c>
    </row>
    <row r="22" spans="2:5" ht="15">
      <c r="B22" s="21" t="s">
        <v>44</v>
      </c>
      <c r="C22" s="21">
        <v>400</v>
      </c>
      <c r="D22" s="21">
        <v>85.01502</v>
      </c>
      <c r="E22" s="21">
        <v>34.006008</v>
      </c>
    </row>
    <row r="23" spans="2:5" ht="15">
      <c r="B23" s="21" t="s">
        <v>45</v>
      </c>
      <c r="C23" s="21">
        <v>100</v>
      </c>
      <c r="D23" s="21">
        <v>41.42108400000001</v>
      </c>
      <c r="E23" s="21">
        <v>16.568433600000002</v>
      </c>
    </row>
    <row r="24" spans="2:5" ht="15">
      <c r="B24" s="21" t="s">
        <v>51</v>
      </c>
      <c r="C24" s="21">
        <v>100</v>
      </c>
      <c r="D24" s="21">
        <v>16.985241000000002</v>
      </c>
      <c r="E24" s="21">
        <v>6.794096400000001</v>
      </c>
    </row>
    <row r="25" spans="2:5" ht="15">
      <c r="B25" s="21" t="s">
        <v>52</v>
      </c>
      <c r="C25" s="21">
        <v>250</v>
      </c>
      <c r="D25" s="21">
        <v>26.623295999999996</v>
      </c>
      <c r="E25" s="21">
        <v>10.649318399999999</v>
      </c>
    </row>
    <row r="26" spans="2:5" ht="15">
      <c r="B26" s="21" t="s">
        <v>42</v>
      </c>
      <c r="C26" s="21">
        <v>100</v>
      </c>
      <c r="D26" s="21">
        <v>18.786</v>
      </c>
      <c r="E26" s="21">
        <v>7.514400000000001</v>
      </c>
    </row>
    <row r="27" spans="2:5" ht="15">
      <c r="B27" s="21" t="s">
        <v>43</v>
      </c>
      <c r="C27" s="21">
        <v>100</v>
      </c>
      <c r="D27" s="21">
        <v>22.937985000000005</v>
      </c>
      <c r="E27" s="21">
        <v>9.175194000000003</v>
      </c>
    </row>
    <row r="28" spans="2:5" ht="15">
      <c r="B28" s="21" t="s">
        <v>58</v>
      </c>
      <c r="C28" s="21">
        <v>160</v>
      </c>
      <c r="D28" s="21">
        <v>35.53623</v>
      </c>
      <c r="E28" s="21">
        <v>14.214492000000002</v>
      </c>
    </row>
    <row r="29" spans="2:5" ht="15">
      <c r="B29" s="21" t="s">
        <v>60</v>
      </c>
      <c r="C29" s="21">
        <v>160</v>
      </c>
      <c r="D29" s="21">
        <v>24.8868</v>
      </c>
      <c r="E29" s="21">
        <v>9.954720000000002</v>
      </c>
    </row>
    <row r="30" spans="2:5" ht="15">
      <c r="B30" s="21" t="s">
        <v>34</v>
      </c>
      <c r="C30" s="21">
        <v>100</v>
      </c>
      <c r="D30" s="21">
        <v>23.947407000000002</v>
      </c>
      <c r="E30" s="21">
        <v>9.578962800000001</v>
      </c>
    </row>
    <row r="31" spans="2:5" ht="15">
      <c r="B31" s="21" t="s">
        <v>67</v>
      </c>
      <c r="C31" s="21">
        <v>400</v>
      </c>
      <c r="D31" s="21">
        <v>0</v>
      </c>
      <c r="E31" s="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2016-01-25T06:18:27Z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">
    <vt:lpwstr>G34B92R37T33</vt:lpwstr>
  </property>
</Properties>
</file>